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My Drive\KE HOACH TAI CHINH\2026\KH KHAM SUC KHOE TOAN DAN\"/>
    </mc:Choice>
  </mc:AlternateContent>
  <xr:revisionPtr revIDLastSave="0" documentId="13_ncr:1_{AE458734-7FD3-4E6B-AF99-71E4DB2A75E0}" xr6:coauthVersionLast="47" xr6:coauthVersionMax="47" xr10:uidLastSave="{00000000-0000-0000-0000-000000000000}"/>
  <bookViews>
    <workbookView xWindow="-120" yWindow="-120" windowWidth="20730" windowHeight="11160" tabRatio="500" firstSheet="2" activeTab="4" xr2:uid="{00000000-000D-0000-FFFF-FFFF00000000}"/>
  </bookViews>
  <sheets>
    <sheet name="TỔNG HỢP" sheetId="1" r:id="rId1"/>
    <sheet name="THAM CHIẾU" sheetId="2" r:id="rId2"/>
    <sheet name="TE dưới 6 tuổi" sheetId="3" r:id="rId3"/>
    <sheet name="TE từ 6-&lt;18 tuổi" sheetId="4" r:id="rId4"/>
    <sheet name="Người từ 18 tuổi trở lên" sheetId="5" r:id="rId5"/>
  </sheets>
  <definedNames>
    <definedName name="_xlnm.Print_Titles" localSheetId="0">'TỔNG HỢP'!$1:$4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G11" i="1" s="1"/>
  <c r="D8" i="1"/>
  <c r="F28" i="5"/>
  <c r="F27" i="5"/>
  <c r="D8" i="5" s="1"/>
  <c r="E8" i="5" s="1"/>
  <c r="G8" i="5" s="1"/>
  <c r="D9" i="5"/>
  <c r="E9" i="5" s="1"/>
  <c r="G9" i="5" s="1"/>
  <c r="E8" i="1" l="1"/>
  <c r="G8" i="1" s="1"/>
  <c r="E7" i="5"/>
  <c r="G7" i="5" s="1"/>
  <c r="E7" i="4"/>
  <c r="G7" i="4" s="1"/>
  <c r="E7" i="3"/>
  <c r="G7" i="3" s="1"/>
  <c r="E16" i="1"/>
  <c r="G15" i="1"/>
  <c r="E12" i="1"/>
  <c r="C11" i="2"/>
  <c r="E7" i="1"/>
  <c r="G7" i="1" s="1"/>
  <c r="E6" i="1"/>
  <c r="G6" i="1" s="1"/>
  <c r="G18" i="1" l="1"/>
  <c r="G12" i="1"/>
  <c r="G13" i="1"/>
</calcChain>
</file>

<file path=xl/sharedStrings.xml><?xml version="1.0" encoding="utf-8"?>
<sst xmlns="http://schemas.openxmlformats.org/spreadsheetml/2006/main" count="384" uniqueCount="204">
  <si>
    <t>DỰ TOÁN CHI PHÍ KHÁM BỆNH TOÀN TỈNH LẠNG SƠN</t>
  </si>
  <si>
    <t>STT</t>
  </si>
  <si>
    <t>NHÓM ĐỐI TƯỢNG</t>
  </si>
  <si>
    <t>DÂN SỐ (người)</t>
  </si>
  <si>
    <t>ĐƠN GIÁ KHÁM
(đồng/người)</t>
  </si>
  <si>
    <t>THÀNH TIỀN KHÁM
(đồng)</t>
  </si>
  <si>
    <t>GHI CHÚ XÉT NGHIỆM BỔ SUNG</t>
  </si>
  <si>
    <t>TỔNG CHI PHÍ
(đồng)</t>
  </si>
  <si>
    <t>I. CÁC NHÓM KHÁM SỨC KHỎE CƠ BẢN (Chi phí khám)</t>
  </si>
  <si>
    <t>1</t>
  </si>
  <si>
    <t>Trẻ em dưới 6 tuổi</t>
  </si>
  <si>
    <t>Khám sức khỏe cơ bản</t>
  </si>
  <si>
    <t>2</t>
  </si>
  <si>
    <t>Trẻ em từ đủ 6 tuổi đến dưới 18 tuổi</t>
  </si>
  <si>
    <t>3</t>
  </si>
  <si>
    <t>GHI CHÚ</t>
  </si>
  <si>
    <t>TỔNG CHI PHÍ KHÁM BỆNH TOÀN TỈNH LẠNG SƠN</t>
  </si>
  <si>
    <t>Ghi chú: Tổng = Chi phi kham co ban (tat ca nhom) + Xet nghiem bo sung (phu nu tu 18 tuoi tro len)</t>
  </si>
  <si>
    <t>Số tiền bằng chữ:</t>
  </si>
  <si>
    <t>GHI CHÚ &amp; GIẢ ĐỊNH</t>
  </si>
  <si>
    <t>2. Nhóm phụ nữ từ đủ 18 tuổi trở lên (325.440 người) được thực hiện thêm các xét nghiệm chuyên khoa (ô màu vàng - cần cập nhật đơn giá).</t>
  </si>
  <si>
    <t>BẢNG GIẢ ĐỊNH VÀ SỐ LIỆU THAM CHIẾU</t>
  </si>
  <si>
    <t>THAM SỐ</t>
  </si>
  <si>
    <t>GIÁ TRỊ</t>
  </si>
  <si>
    <t>ĐƠN VỊ</t>
  </si>
  <si>
    <t>Tổng dân số tỉnh Lạng Sơn</t>
  </si>
  <si>
    <t>người</t>
  </si>
  <si>
    <t>Số liệu thống kê</t>
  </si>
  <si>
    <t>Dân số dưới 6 tuổi</t>
  </si>
  <si>
    <t>Dân số từ đủ 6 đến dưới 18 tuổi</t>
  </si>
  <si>
    <t>4</t>
  </si>
  <si>
    <t>Dân số từ đủ 18 tuổi trở lên</t>
  </si>
  <si>
    <t>5</t>
  </si>
  <si>
    <t>Trong đó: Phụ nữ từ đủ 18 tuổi trở lên</t>
  </si>
  <si>
    <t>6</t>
  </si>
  <si>
    <t>Đơn giá khám sức khỏe cơ bản (tất cả nhóm)</t>
  </si>
  <si>
    <t>đồng/người</t>
  </si>
  <si>
    <t>Theo quy định</t>
  </si>
  <si>
    <t>7</t>
  </si>
  <si>
    <t>Kiểm tra: Tổng DS (2+3+4)</t>
  </si>
  <si>
    <t>Phải = 839.932</t>
  </si>
  <si>
    <t>Khám lâm sàng vú</t>
  </si>
  <si>
    <t>Nằm trong gói khám</t>
  </si>
  <si>
    <t>DANH MỤC NỘI DUNG KHÁM SỨC KHỎE ĐỊNH KỲ MIỄN PHÍ</t>
  </si>
  <si>
    <t>ĐỐI TƯỢNG: TRẺ EM DƯỚI 06 TUỔI</t>
  </si>
  <si>
    <t>(Theo Công văn số 3401/BYT-KCB của Bộ Y tế thực hiện Chỉ thị số 17/CT-TTg ngày 06/5/2026 của Thủ tướng Chính phủ; Quyết định 1284/QĐ-BYT Hướng dẫn nội dung chuyên môn khám sức khỏe định kỳ cho trẻ em dưới 06 tuổi )</t>
  </si>
  <si>
    <t>NHÓM NỘI DUNG KHÁM</t>
  </si>
  <si>
    <t>NỘI DUNG CỤ THỂ</t>
  </si>
  <si>
    <t>ÁP DỤNG THEO
NHÓM TUỔI</t>
  </si>
  <si>
    <t>ĐƠN VỊ
THỰC HIỆN</t>
  </si>
  <si>
    <t>TẦN SUẤT</t>
  </si>
  <si>
    <t>I. ĐÁNH GIÁ DẤU HIỆU SINH TỒN</t>
  </si>
  <si>
    <t>Đo nhiệt độ (nhiệt kế thuỷ ngân hoặc điện tử)</t>
  </si>
  <si>
    <t>Trẻ dưới 06 tuổi</t>
  </si>
  <si>
    <t>Điều dưỡng/Y sĩ</t>
  </si>
  <si>
    <t>Đếm mạch (lần/phút)</t>
  </si>
  <si>
    <t>Đếm nhịp thở (lần/phút)</t>
  </si>
  <si>
    <t>Đo SpO2 (độ bão hoà oxy)</t>
  </si>
  <si>
    <t>Đặc biệt nhóm 0-2 tháng</t>
  </si>
  <si>
    <t>II. ĐÁNH GIÁ TÌNH TRẠNG DINH DƯỠNG</t>
  </si>
  <si>
    <t>Đo chiều dài/chiều cao (cm) và tính SD chiều dài (cao)/tuổi</t>
  </si>
  <si>
    <t>Nằm: trẻ &lt; 2 tuổi; Đứng: trẻ ≥ 2 tuổi</t>
  </si>
  <si>
    <t>Cân nặng (kg) và tính SD cân nặng/tuổi</t>
  </si>
  <si>
    <t>Đo chu vi vòng đầu (cm)</t>
  </si>
  <si>
    <t>0 – dưới 24 tháng tuổi</t>
  </si>
  <si>
    <t>Phát hiện đầu to, đầu nhỏ</t>
  </si>
  <si>
    <t>8</t>
  </si>
  <si>
    <t>Đo chu vi vòng cánh tay (MUAC – mm)</t>
  </si>
  <si>
    <t>2 tháng – dưới 06 tuổi</t>
  </si>
  <si>
    <t>Sàng lọc SDD cấp tính</t>
  </si>
  <si>
    <t>9</t>
  </si>
  <si>
    <t>Đánh giá tình trạng dinh dưỡng: phù dinh dưỡng, dấu hiệu thiếu máu, dấu hiệu còi xương, suy dinh dưỡng, thừa cân/béo phì</t>
  </si>
  <si>
    <t>Bác sĩ</t>
  </si>
  <si>
    <t>Theo WHO Growth Standards</t>
  </si>
  <si>
    <t>III. ĐÁNH GIÁ PHÁT TRIỂN TINH THẦN – VẬN ĐỘNG</t>
  </si>
  <si>
    <t>10</t>
  </si>
  <si>
    <t>Đánh giá sự phát triển tinh thần - vận động theo các biểu hiện của trẻ (cụ thể trong biểu Giấy khám sức khoẻ cho trẻ theo từng giai đoạn)</t>
  </si>
  <si>
    <t>IV. ĐÁNH GIÁ TIÊM CHỦNG</t>
  </si>
  <si>
    <t>Rà soát lịch tiêm chủng theo Chương trình TCMR quốc gia</t>
  </si>
  <si>
    <t>Kiểm tra sổ tiêm chủng</t>
  </si>
  <si>
    <t>V. KHÁM LÂM SÀNG TOÀN THÂN VÀ CÁC BỘ PHẬN</t>
  </si>
  <si>
    <t>Khám toàn trạng: da, niêm mạc, hạch ngoại vi</t>
  </si>
  <si>
    <t>Khám đầu cổ: Thóp (bình thường/rộng/hẹp/phồng); kích thước và hình dạng đầu; tóc (từ 2 tuổi); vận động cổ; khối bất thường vùng đầu cổ</t>
  </si>
  <si>
    <t>Khám mắt (phát hiện lác, nhược thị, các bất thường, Phản xạ Red reflex (phản xạ đỏ))</t>
  </si>
  <si>
    <t>Khám tai: Vị trí tai; số lượng tai; màng nhĩ; đáp ứng với âm thanh; khối sưng sau tai; dấu hiệu chảy mủ/nước tai</t>
  </si>
  <si>
    <t>Khám mũi – họng (dị tật, viêm nhiễm)</t>
  </si>
  <si>
    <t>Khám răng – miệng (phát hiện sâu răng, bất thường hàm mặt)</t>
  </si>
  <si>
    <t>Bác sĩ/Nha sĩ</t>
  </si>
  <si>
    <t>Khám hô hấp: Dấu hiệu suy hô hấp; nhịp thở không đều/cơn ngưng thở; thở rút lõm lồng ngực; tiếng thở bất thường; nghe phổi</t>
  </si>
  <si>
    <t>Ngưng thở &gt;5s: nhóm 0-&lt;2 tháng</t>
  </si>
  <si>
    <t>Khám tim mạch: Đo SpO2; vị trí mỏm tim; ổ đập bất thường; mạch ngoại vi (mạch quay – bẹn); tiếng tim (đều/rối loạn nhịp/tiếng thổi/rung miêu)</t>
  </si>
  <si>
    <t>Khám bụng: Hình dáng bụng, rốn; gan, lách to; khối bất thường; táo bón/tiêu chảy kéo dài (từ 2 tuổi)</t>
  </si>
  <si>
    <t>Khám cơ quan sinh dục: Lỗ hậu môn (nhóm 0-&lt;2 tháng); cơ quan sinh dục ngoài (thoát vị bẹn, tinh hoàn ẩn, lỗ tiểu đóng thấp ở nam; bất thường ở nữ)</t>
  </si>
  <si>
    <t>Khám lưng - cột sống: Hình dạng cột sống (toàn vẹn cân đối/hở cột sống/vẹo cột sống); kiểm tra lưng</t>
  </si>
  <si>
    <t>Khám cơ xương và thần kinh, phát hiện dị tật bẩm sinh</t>
  </si>
  <si>
    <t>VI. TRẮC NGHIỆM PHÁT HIỆN NGUY CƠ TỰ KỶ (M-CHAT-R)</t>
  </si>
  <si>
    <t>Sàng lọc rối loạn phổ tự kỷ: Thực hiện bộ câu hỏi M-CHAT-R gồm 20 câu hỏi dành cho bố/mẹ/người chăm sóc về hành vi của trẻ</t>
  </si>
  <si>
    <t>16 – 30 tháng tuổi</t>
  </si>
  <si>
    <t>Bắt buộc theo QĐ 1284/QĐ-BYT</t>
  </si>
  <si>
    <t>DANH MỤC KỸ THUẬT KHÁM SỨC KHỎE ĐỊNH KỲ MIỄN PHÍ</t>
  </si>
  <si>
    <t>ĐỐI TƯỢNG: NGƯỜI TỪ ĐỦ 06 TUỔI ĐẾN DƯỚI 18 TUỔI</t>
  </si>
  <si>
    <t>(Theo Công văn số 3401/BYT-KCB của Bộ Y tế thực hiện Chỉ thị số 17/CT-TTg ngày 06/5/2026 của Thủ tướng Chính phủ; Thông tư số 32/2023/TT- BYT ngày 31 tháng 
12 năm 2023 của Bộ trưởng Bộ Y tế quy định chi tiết một số điều của Luật Khám bệnh, chữa bệnh)</t>
  </si>
  <si>
    <t>NHÓM DANH MỤC</t>
  </si>
  <si>
    <t>TÊN KỸ THUẬT / NỘI DUNG KHÁM</t>
  </si>
  <si>
    <t>MÃ DỊCH VỤ
(nếu có)</t>
  </si>
  <si>
    <t>I. KHÁM LÂM SÀNG TỔNG QUÁT</t>
  </si>
  <si>
    <t>Hỏi bệnh sử, tiền sử bệnh tật bản thân và gia đình</t>
  </si>
  <si>
    <t>Đo chiều cao, cân nặng, tính chỉ số BMI</t>
  </si>
  <si>
    <t>Điều dưỡng/Bác sĩ</t>
  </si>
  <si>
    <t>So sánh biểu đồ tăng trưởng theo tuổi</t>
  </si>
  <si>
    <t>Đo huyết áp, đếm mạch</t>
  </si>
  <si>
    <t>Điều dưỡng</t>
  </si>
  <si>
    <t>II. KHÁM CHUYÊN KHOA LÂM SÀNG</t>
  </si>
  <si>
    <t>Khám Nhi khoa (Tuần hoàn, hô hấp, tiêu hoá, thận - tiết niệu, thần kinh, tâm thần, khám lâm sàng khác)</t>
  </si>
  <si>
    <t>Khám mắt – đo thị lực (sàng lọc tật khúc xạ)</t>
  </si>
  <si>
    <t>Bác sĩ mắt</t>
  </si>
  <si>
    <t>Phát hiện cận thị, loạn thị, nhược thị</t>
  </si>
  <si>
    <t>Khám tai – mũi – họng (khám thính lực, phát hiện bệnh tai - mũi - họng)</t>
  </si>
  <si>
    <t>Bác sĩ TMH</t>
  </si>
  <si>
    <t>Khám răng - hàm - mặt (khám hàm, phát hiện bệnh răng miêng...)</t>
  </si>
  <si>
    <t>Nha sĩ</t>
  </si>
  <si>
    <r>
      <t xml:space="preserve">III. CẬN LÂM SÀNG: Xét nghiệm huyết học/sinh hóa/X.quang và các xét nghiệm khác </t>
    </r>
    <r>
      <rPr>
        <b/>
        <sz val="11"/>
        <color rgb="FFFF0000"/>
        <rFont val="Arial"/>
        <family val="2"/>
      </rPr>
      <t>khi có chỉ định của bác sỹ</t>
    </r>
  </si>
  <si>
    <t>ĐỐI TƯỢNG: NGƯỜI TỪ ĐỦ 18 TUỔI TRỞ LÊN</t>
  </si>
  <si>
    <t>Hỏi bệnh sử, tiền sử cá nhân và gia đình</t>
  </si>
  <si>
    <t>Đo chiều cao, cân nặng, tính BMI</t>
  </si>
  <si>
    <t>Đo huyết áp (2 lần, lấy giá trị trung bình)</t>
  </si>
  <si>
    <t>Đếm mạch, nhịp thở, đo SpO2</t>
  </si>
  <si>
    <t>Khám nội khoa: tuần hoàn, hô hấp, tiêu hoá, thận - tiết niệu, nội tiết, cơ - xương, thần kinh, tâm thần</t>
  </si>
  <si>
    <t>Khám ngoại khoa, da liễu</t>
  </si>
  <si>
    <t>Khám sản phụ khoa</t>
  </si>
  <si>
    <t>12</t>
  </si>
  <si>
    <t>Khám mắt: đo thị lực, nhãn áp (từ 40 tuổi)</t>
  </si>
  <si>
    <t>13</t>
  </si>
  <si>
    <t>Khám tai – mũi – họng</t>
  </si>
  <si>
    <t>14</t>
  </si>
  <si>
    <t>Khám răng – hàm - mặt</t>
  </si>
  <si>
    <t>III. KHÁM CẬN LÂM SÀNG</t>
  </si>
  <si>
    <t>17</t>
  </si>
  <si>
    <t>Xét nghiệm công thức máu (CBC): số lượng Hồng cầu, Bạch cầu, Tiểu cầu</t>
  </si>
  <si>
    <t>Phòng xét nghiệm</t>
  </si>
  <si>
    <t>18</t>
  </si>
  <si>
    <t>Xét nghiệm sinh hóa máu: Glucose, Creatinine, AST, ALT, Uric acid</t>
  </si>
  <si>
    <t>20</t>
  </si>
  <si>
    <t>Xét nghiệm nước tiểu: đường, protein</t>
  </si>
  <si>
    <t>23</t>
  </si>
  <si>
    <t>Chụp X-quang tim phổi thẳng</t>
  </si>
  <si>
    <t>Phòng chẩn đoán hình ảnh</t>
  </si>
  <si>
    <t>Xét nghiệm cận lâm sàng chuyên khoa</t>
  </si>
  <si>
    <t>Chỉ định khi có dấu hiệu tổn thương nghi ngờ mắc bệnh lao, u phổi hay bệnh lý khác</t>
  </si>
  <si>
    <t>IV. KHÁM CHUYÊN KHOA PHỤ SẢN CHO LAO ĐỘNG NỮ (Phụ lục XXV Thông tư số 32/2023/TT-BYT)</t>
  </si>
  <si>
    <t>15</t>
  </si>
  <si>
    <t>Bác sĩ sản phụ khoa</t>
  </si>
  <si>
    <t>Kết hợp tư vấn sức khỏe sinh sản</t>
  </si>
  <si>
    <t>24</t>
  </si>
  <si>
    <t>Bác sĩ/Kỹ thuật viên</t>
  </si>
  <si>
    <t>Chỉ thực hiện nếu tiếp cận được bằng đường âm đạo và có sự đồng ý của lao động nữ sau khi được nhân viên y tế tư vấn; Theo hướng dẫn BPGTG/Bộ Y tế</t>
  </si>
  <si>
    <t>25</t>
  </si>
  <si>
    <t>28</t>
  </si>
  <si>
    <t>Siêu âm tử cung phần phụ</t>
  </si>
  <si>
    <t>Phòng siêu âm</t>
  </si>
  <si>
    <t>Khi có chỉ định của bác sỹ khám</t>
  </si>
  <si>
    <t>CÁC NỘI DUNG KHÁM CỤ THỂ</t>
  </si>
  <si>
    <t>GIÁ KHÁM</t>
  </si>
  <si>
    <t>V. KHÁM SỨC KHOẺ ĐỊNH KỲ VỚI CÁC ĐỐI TƯỢNG CÁN BỘ, HỌC SINH, NGƯỜI LAO ĐỘNG THUỘC CÁC NGÀNH NGHỀ ĐẶC THÙ (THEO QUY ĐỊNH)</t>
  </si>
  <si>
    <t>Khám chuyên khoa phụ sản cho lao động nữ</t>
  </si>
  <si>
    <t>Trong gói khám 160.000 đồng</t>
  </si>
  <si>
    <t>Xét nghiệm cận lâm sàng cho người từ đủ 18 tuổi trở lên (Nam và nữ)</t>
  </si>
  <si>
    <t>Khám lâm sàng</t>
  </si>
  <si>
    <t>Người từ đủ 18 tuổi trở lên (Nam và Nữ). Trong đó:</t>
  </si>
  <si>
    <t>Khám lâm sàng cho người từ đủ 18 tuổi trở lên (Nam và Nữ)</t>
  </si>
  <si>
    <t>Xét nghiệm cận lâm sàng cho người từ đủ 18 tuổi trở lên (Nam và Nữ)</t>
  </si>
  <si>
    <t>Gói khám chuyên khoa phụ sản cho lao động nữ</t>
  </si>
  <si>
    <t>Người từ đủ 6 tuổi đến dưới 18 tuổi</t>
  </si>
  <si>
    <t>Nghiệm pháp quan sát cổ tử cung với dung dịch Acid Acetic (VIA test)</t>
  </si>
  <si>
    <t xml:space="preserve">Sàng lọc ung thư cổ tử cung: </t>
  </si>
  <si>
    <t xml:space="preserve">Khám phụ khoa </t>
  </si>
  <si>
    <t xml:space="preserve"> </t>
  </si>
  <si>
    <t>Chỉ thực hiện nếu tiếp cận được bằng đường âm đạo và có sự đồng ý của lao động nữ sau khi được nhân viên y tế tư vấn.Thực hiện theo hướng dẫn chuyên môn của Bộ Y tế</t>
  </si>
  <si>
    <t xml:space="preserve">Sàng lọc ung thư vú: </t>
  </si>
  <si>
    <t>Ghi chú</t>
  </si>
  <si>
    <t>STT 4, PL 1, Nghị quyết số 28/2024/NQ-HĐND</t>
  </si>
  <si>
    <t>STT 7764, PL III, Nghị quyết số 28/2024/NQ-HĐND</t>
  </si>
  <si>
    <t>STT 4, PL I, Nghị quyết số 28/2024/NQ-HĐND</t>
  </si>
  <si>
    <t>STT 7976,7977,7982,7986,7991, PL III, Nghị quyết số 28/2024/NQ-HĐND</t>
  </si>
  <si>
    <t>STT 8135,8136, PL III, Nghị quyết số 28/2024/NQ-HĐND</t>
  </si>
  <si>
    <t>STT 114, PL III, Nghị quyết số 28/2024/NQ-HĐND</t>
  </si>
  <si>
    <t>Sàng lọc ung thư cổ tử cung: Nghiệm pháp quan sát cổ tử cung với dung dịch Acid Acetic (VIA test)</t>
  </si>
  <si>
    <t>Sàng lọc ung thư vú: Khám lâm sàng vú</t>
  </si>
  <si>
    <t xml:space="preserve">Khám phụ khoa (nữ từ 18 tuổi): </t>
  </si>
  <si>
    <t>STT 1b, PL I, Nghị quyết số 28/2024/NQ-HĐND</t>
  </si>
  <si>
    <t>Phụ lục 1</t>
  </si>
  <si>
    <t>Phụ lục 2</t>
  </si>
  <si>
    <t>Phụ lục 3</t>
  </si>
  <si>
    <t>Phụ lục 4</t>
  </si>
  <si>
    <t>Phụ lục 5</t>
  </si>
  <si>
    <t>STTI.2.Phụ lục 5</t>
  </si>
  <si>
    <t>4.1</t>
  </si>
  <si>
    <t>4.2</t>
  </si>
  <si>
    <t>4.3</t>
  </si>
  <si>
    <t xml:space="preserve"> Khám sức khỏe định kỳ</t>
  </si>
  <si>
    <t>Giá Khám bệnh</t>
  </si>
  <si>
    <t>3. Tổng dân số: 839.932 = Dưới 6 tuổi (41.216) + 6 đến dưới 18 tuổi (161.818) + Từ đủ 18 tuổi trở lên (636.898).</t>
  </si>
  <si>
    <t>(Tổng dân số toàn tỉnh đến hiện tại trên phần mềm thống kê dân số: 839.932 người)</t>
  </si>
  <si>
    <t>1. Đơn giá khám sức khỏe định kỳ áp dụng thống nhất 160.000 đồng/người cho tất cả các nhóm tuổi theo STT 4, PL I; giá dịch vụ khác áp dụng theo Nghị quyết số 28/2024/NQ-HĐND ngày 31/12/2024 của HĐND tỉnh Lạng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</si>
</sst>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9" x14ac:knownFonts="1">
    <font>
      <sz val="11"/>
      <color theme="1"/>
      <name val="Calibri"/>
      <family val="2"/>
      <charset val="1"/>
    </font>
    <font>
      <b/>
      <sz val="11"/>
      <color rgb="FF000000"/>
      <name val="Times New Roman"/>
      <family val="1"/>
    </font>
    <font>
      <b/>
      <sz val="14"/>
      <color rgb="FF1F4E79"/>
      <name val="Times New Roman"/>
      <family val="1"/>
    </font>
    <font>
      <b/>
      <sz val="11"/>
      <color rgb="FF595959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Times New Roman"/>
      <family val="1"/>
    </font>
    <font>
      <sz val="11"/>
      <color rgb="FF0000FF"/>
      <name val="Times New Roman"/>
      <family val="1"/>
    </font>
    <font>
      <sz val="10"/>
      <color rgb="FF000000"/>
      <name val="Times New Roman"/>
      <family val="1"/>
    </font>
    <font>
      <b/>
      <sz val="13"/>
      <color rgb="FFFFFFFF"/>
      <name val="Times New Roman"/>
      <family val="1"/>
    </font>
    <font>
      <b/>
      <sz val="10"/>
      <color rgb="FF595959"/>
      <name val="Times New Roman"/>
      <family val="1"/>
    </font>
    <font>
      <sz val="11"/>
      <color rgb="FF595959"/>
      <name val="Times New Roman"/>
      <family val="1"/>
    </font>
    <font>
      <sz val="10"/>
      <color rgb="FF595959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0"/>
      <color rgb="FF1A5276"/>
      <name val="Arial"/>
      <family val="2"/>
    </font>
    <font>
      <b/>
      <sz val="10"/>
      <color rgb="FFFFFFFF"/>
      <name val="Arial"/>
      <family val="2"/>
    </font>
    <font>
      <b/>
      <sz val="11"/>
      <color rgb="FF1A5276"/>
      <name val="Arial"/>
      <family val="2"/>
    </font>
    <font>
      <sz val="10"/>
      <color rgb="FF1C2833"/>
      <name val="Arial"/>
      <family val="2"/>
    </font>
    <font>
      <sz val="10"/>
      <color rgb="FF1C2833"/>
      <name val="Arial"/>
      <family val="2"/>
    </font>
    <font>
      <b/>
      <sz val="11"/>
      <color rgb="FF1A5276"/>
      <name val="Arial"/>
      <family val="2"/>
    </font>
    <font>
      <b/>
      <sz val="11"/>
      <color rgb="FFFF0000"/>
      <name val="Arial"/>
      <family val="2"/>
    </font>
    <font>
      <i/>
      <sz val="10"/>
      <color rgb="FF145A32"/>
      <name val="Arial"/>
      <family val="2"/>
    </font>
    <font>
      <b/>
      <sz val="11"/>
      <color rgb="FF145A32"/>
      <name val="Arial"/>
      <family val="2"/>
    </font>
    <font>
      <b/>
      <sz val="11"/>
      <color rgb="FF145A32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charset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FCE4D6"/>
        <bgColor rgb="FFF2F2F2"/>
      </patternFill>
    </fill>
    <fill>
      <patternFill patternType="solid">
        <fgColor rgb="FFFF6B35"/>
        <bgColor rgb="FFFF8080"/>
      </patternFill>
    </fill>
    <fill>
      <patternFill patternType="solid">
        <fgColor rgb="FFE2EFDA"/>
        <bgColor rgb="FFF2F2F2"/>
      </patternFill>
    </fill>
    <fill>
      <patternFill patternType="solid">
        <fgColor rgb="FF70AD47"/>
        <bgColor rgb="FF339966"/>
      </patternFill>
    </fill>
    <fill>
      <patternFill patternType="solid">
        <fgColor rgb="FF1F5C8B"/>
      </patternFill>
    </fill>
    <fill>
      <patternFill patternType="solid">
        <fgColor rgb="FF2E86C1"/>
      </patternFill>
    </fill>
    <fill>
      <patternFill patternType="solid">
        <fgColor rgb="FFD6EAF8"/>
      </patternFill>
    </fill>
    <fill>
      <patternFill patternType="solid">
        <fgColor rgb="FFD6E4F0"/>
      </patternFill>
    </fill>
    <fill>
      <patternFill patternType="solid">
        <fgColor rgb="FFFFFFFF"/>
      </patternFill>
    </fill>
    <fill>
      <patternFill patternType="solid">
        <fgColor rgb="FFEBF5FB"/>
      </patternFill>
    </fill>
    <fill>
      <patternFill patternType="solid">
        <fgColor rgb="FF1A5276"/>
      </patternFill>
    </fill>
    <fill>
      <patternFill patternType="solid">
        <fgColor rgb="FF1F618D"/>
      </patternFill>
    </fill>
    <fill>
      <patternFill patternType="solid">
        <fgColor rgb="FFD4E6F1"/>
      </patternFill>
    </fill>
    <fill>
      <patternFill patternType="solid">
        <fgColor rgb="FF145A32"/>
      </patternFill>
    </fill>
    <fill>
      <patternFill patternType="solid">
        <fgColor rgb="FF1E8449"/>
      </patternFill>
    </fill>
    <fill>
      <patternFill patternType="solid">
        <fgColor rgb="FFD5F5E3"/>
      </patternFill>
    </fill>
    <fill>
      <patternFill patternType="solid">
        <fgColor rgb="FFEAFAF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E86C1"/>
      </left>
      <right style="thin">
        <color rgb="FF2E86C1"/>
      </right>
      <top style="thin">
        <color rgb="FF2E86C1"/>
      </top>
      <bottom style="thin">
        <color rgb="FF2E86C1"/>
      </bottom>
      <diagonal/>
    </border>
    <border>
      <left/>
      <right/>
      <top style="thin">
        <color rgb="FF2E86C1"/>
      </top>
      <bottom style="thin">
        <color rgb="FF2E86C1"/>
      </bottom>
      <diagonal/>
    </border>
    <border>
      <left/>
      <right style="thin">
        <color rgb="FF2E86C1"/>
      </right>
      <top style="thin">
        <color rgb="FF2E86C1"/>
      </top>
      <bottom style="thin">
        <color rgb="FF2E86C1"/>
      </bottom>
      <diagonal/>
    </border>
    <border>
      <left/>
      <right/>
      <top/>
      <bottom style="thin">
        <color rgb="FF2E86C1"/>
      </bottom>
      <diagonal/>
    </border>
    <border>
      <left/>
      <right/>
      <top style="thin">
        <color auto="1"/>
      </top>
      <bottom style="thin">
        <color rgb="FF2E86C1"/>
      </bottom>
      <diagonal/>
    </border>
  </borders>
  <cellStyleXfs count="2">
    <xf numFmtId="0" fontId="0" fillId="0" borderId="0"/>
    <xf numFmtId="43" fontId="35" fillId="0" borderId="0" applyFont="0" applyFill="0" applyBorder="0" applyAlignment="0" applyProtection="0"/>
  </cellStyleXfs>
  <cellXfs count="10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8" fillId="7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6" fillId="0" borderId="0" xfId="0" applyFont="1"/>
    <xf numFmtId="0" fontId="16" fillId="13" borderId="6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6" xfId="0" applyFont="1" applyFill="1" applyBorder="1" applyAlignment="1">
      <alignment horizontal="left" vertical="center" wrapText="1"/>
    </xf>
    <xf numFmtId="0" fontId="20" fillId="15" borderId="6" xfId="0" applyFont="1" applyFill="1" applyBorder="1" applyAlignment="1">
      <alignment horizontal="center" vertical="center" wrapText="1"/>
    </xf>
    <xf numFmtId="0" fontId="20" fillId="15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4" fillId="16" borderId="6" xfId="0" applyFont="1" applyFill="1" applyBorder="1" applyAlignment="1">
      <alignment horizontal="center" vertical="center" wrapText="1"/>
    </xf>
    <xf numFmtId="0" fontId="0" fillId="18" borderId="6" xfId="0" applyFill="1" applyBorder="1"/>
    <xf numFmtId="0" fontId="26" fillId="15" borderId="6" xfId="0" applyFont="1" applyFill="1" applyBorder="1" applyAlignment="1">
      <alignment horizontal="center" vertical="center" wrapText="1"/>
    </xf>
    <xf numFmtId="0" fontId="26" fillId="15" borderId="6" xfId="0" applyFont="1" applyFill="1" applyBorder="1" applyAlignment="1">
      <alignment horizontal="left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left" vertical="center" wrapText="1"/>
    </xf>
    <xf numFmtId="0" fontId="27" fillId="15" borderId="6" xfId="0" applyFont="1" applyFill="1" applyBorder="1" applyAlignment="1">
      <alignment horizontal="left" vertical="center" wrapText="1"/>
    </xf>
    <xf numFmtId="0" fontId="27" fillId="14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4" fillId="19" borderId="6" xfId="0" applyFont="1" applyFill="1" applyBorder="1" applyAlignment="1">
      <alignment horizontal="center" vertical="center" wrapText="1"/>
    </xf>
    <xf numFmtId="0" fontId="0" fillId="21" borderId="6" xfId="0" applyFill="1" applyBorder="1"/>
    <xf numFmtId="0" fontId="26" fillId="22" borderId="6" xfId="0" applyFont="1" applyFill="1" applyBorder="1" applyAlignment="1">
      <alignment horizontal="center" vertical="center" wrapText="1"/>
    </xf>
    <xf numFmtId="0" fontId="26" fillId="22" borderId="6" xfId="0" applyFont="1" applyFill="1" applyBorder="1" applyAlignment="1">
      <alignment horizontal="left" vertical="center" wrapText="1"/>
    </xf>
    <xf numFmtId="0" fontId="27" fillId="22" borderId="6" xfId="0" applyFont="1" applyFill="1" applyBorder="1" applyAlignment="1">
      <alignment horizontal="center" vertical="center" wrapText="1"/>
    </xf>
    <xf numFmtId="0" fontId="27" fillId="22" borderId="6" xfId="0" applyFont="1" applyFill="1" applyBorder="1" applyAlignment="1">
      <alignment horizontal="left" vertical="center" wrapText="1"/>
    </xf>
    <xf numFmtId="0" fontId="33" fillId="19" borderId="6" xfId="0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4" fillId="10" borderId="6" xfId="0" applyFont="1" applyFill="1" applyBorder="1" applyAlignment="1">
      <alignment horizontal="center" vertical="center" wrapText="1"/>
    </xf>
    <xf numFmtId="164" fontId="26" fillId="14" borderId="6" xfId="1" applyNumberFormat="1" applyFont="1" applyFill="1" applyBorder="1" applyAlignment="1">
      <alignment horizontal="center" vertical="center" wrapText="1"/>
    </xf>
    <xf numFmtId="164" fontId="26" fillId="22" borderId="6" xfId="1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8" fillId="0" borderId="0" xfId="0" applyFont="1" applyAlignment="1">
      <alignment horizontal="center" wrapText="1"/>
    </xf>
    <xf numFmtId="164" fontId="0" fillId="0" borderId="0" xfId="0" applyNumberFormat="1" applyAlignment="1">
      <alignment horizontal="left"/>
    </xf>
    <xf numFmtId="0" fontId="38" fillId="0" borderId="0" xfId="0" applyFont="1" applyAlignment="1">
      <alignment horizontal="left" wrapText="1"/>
    </xf>
    <xf numFmtId="0" fontId="3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6" fillId="0" borderId="0" xfId="0" applyFont="1"/>
    <xf numFmtId="0" fontId="17" fillId="11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 wrapText="1"/>
    </xf>
    <xf numFmtId="0" fontId="19" fillId="13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" fillId="5" borderId="10" xfId="0" applyFont="1" applyFill="1" applyBorder="1" applyAlignment="1">
      <alignment horizontal="center" vertical="center"/>
    </xf>
    <xf numFmtId="0" fontId="28" fillId="18" borderId="6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21" fillId="16" borderId="0" xfId="0" applyFont="1" applyFill="1" applyAlignment="1">
      <alignment horizontal="center" vertical="center" wrapText="1"/>
    </xf>
    <xf numFmtId="0" fontId="0" fillId="0" borderId="0" xfId="0"/>
    <xf numFmtId="0" fontId="22" fillId="17" borderId="0" xfId="0" applyFont="1" applyFill="1" applyAlignment="1">
      <alignment horizontal="center" vertical="center"/>
    </xf>
    <xf numFmtId="0" fontId="23" fillId="12" borderId="0" xfId="0" applyFont="1" applyFill="1" applyAlignment="1">
      <alignment horizontal="center" vertical="center" wrapText="1"/>
    </xf>
    <xf numFmtId="0" fontId="25" fillId="18" borderId="6" xfId="0" applyFont="1" applyFill="1" applyBorder="1" applyAlignment="1">
      <alignment horizontal="left" vertical="center" wrapText="1"/>
    </xf>
    <xf numFmtId="0" fontId="32" fillId="21" borderId="6" xfId="0" applyFont="1" applyFill="1" applyBorder="1" applyAlignment="1">
      <alignment horizontal="left" vertical="center" wrapText="1"/>
    </xf>
    <xf numFmtId="0" fontId="21" fillId="19" borderId="0" xfId="0" applyFont="1" applyFill="1" applyAlignment="1">
      <alignment horizontal="center" vertical="center" wrapText="1"/>
    </xf>
    <xf numFmtId="0" fontId="22" fillId="20" borderId="0" xfId="0" applyFont="1" applyFill="1" applyAlignment="1">
      <alignment horizontal="center" vertical="center"/>
    </xf>
    <xf numFmtId="0" fontId="30" fillId="21" borderId="9" xfId="0" applyFont="1" applyFill="1" applyBorder="1" applyAlignment="1">
      <alignment horizontal="center" vertical="center" wrapText="1"/>
    </xf>
    <xf numFmtId="0" fontId="31" fillId="21" borderId="6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B35"/>
      <rgbColor rgb="FF595959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zoomScale="85" zoomScaleNormal="85" workbookViewId="0">
      <pane ySplit="4" topLeftCell="A5" activePane="bottomLeft" state="frozen"/>
      <selection pane="bottomLeft" activeCell="G9" sqref="G9"/>
    </sheetView>
  </sheetViews>
  <sheetFormatPr defaultColWidth="8.7109375" defaultRowHeight="15" x14ac:dyDescent="0.25"/>
  <cols>
    <col min="1" max="1" width="6" customWidth="1"/>
    <col min="2" max="2" width="44.5703125" customWidth="1"/>
    <col min="3" max="3" width="18" customWidth="1"/>
    <col min="4" max="4" width="20" customWidth="1"/>
    <col min="5" max="5" width="21" customWidth="1"/>
    <col min="6" max="6" width="33.42578125" customWidth="1"/>
    <col min="7" max="7" width="23.5703125" customWidth="1"/>
    <col min="8" max="8" width="21" customWidth="1"/>
  </cols>
  <sheetData>
    <row r="1" spans="1:8" ht="19.5" customHeight="1" x14ac:dyDescent="0.25">
      <c r="A1" s="71" t="s">
        <v>190</v>
      </c>
      <c r="B1" s="71"/>
      <c r="C1" s="71"/>
      <c r="D1" s="71"/>
      <c r="E1" s="71"/>
      <c r="F1" s="71"/>
      <c r="G1" s="71"/>
    </row>
    <row r="2" spans="1:8" ht="19.5" customHeight="1" x14ac:dyDescent="0.25">
      <c r="A2" s="72" t="s">
        <v>0</v>
      </c>
      <c r="B2" s="72"/>
      <c r="C2" s="72"/>
      <c r="D2" s="72"/>
      <c r="E2" s="72"/>
      <c r="F2" s="72"/>
      <c r="G2" s="72"/>
    </row>
    <row r="3" spans="1:8" ht="18.75" customHeight="1" x14ac:dyDescent="0.25">
      <c r="A3" s="73" t="s">
        <v>202</v>
      </c>
      <c r="B3" s="73"/>
      <c r="C3" s="73"/>
      <c r="D3" s="73"/>
      <c r="E3" s="73"/>
      <c r="F3" s="73"/>
      <c r="G3" s="73"/>
    </row>
    <row r="4" spans="1:8" ht="49.5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61" t="s">
        <v>179</v>
      </c>
    </row>
    <row r="5" spans="1:8" ht="19.5" customHeight="1" x14ac:dyDescent="0.25">
      <c r="A5" s="74" t="s">
        <v>8</v>
      </c>
      <c r="B5" s="74"/>
      <c r="C5" s="74"/>
      <c r="D5" s="74"/>
      <c r="E5" s="74"/>
      <c r="F5" s="74"/>
      <c r="G5" s="74"/>
    </row>
    <row r="6" spans="1:8" ht="33" customHeight="1" x14ac:dyDescent="0.25">
      <c r="A6" s="2" t="s">
        <v>9</v>
      </c>
      <c r="B6" s="3" t="s">
        <v>10</v>
      </c>
      <c r="C6" s="4">
        <v>41216</v>
      </c>
      <c r="D6" s="62">
        <v>160000</v>
      </c>
      <c r="E6" s="5">
        <f>C6*D6</f>
        <v>6594560000</v>
      </c>
      <c r="F6" s="6" t="s">
        <v>199</v>
      </c>
      <c r="G6" s="5">
        <f>E6</f>
        <v>6594560000</v>
      </c>
      <c r="H6" s="70" t="s">
        <v>192</v>
      </c>
    </row>
    <row r="7" spans="1:8" ht="33" customHeight="1" x14ac:dyDescent="0.25">
      <c r="A7" s="7" t="s">
        <v>12</v>
      </c>
      <c r="B7" s="8" t="s">
        <v>172</v>
      </c>
      <c r="C7" s="9">
        <v>161818</v>
      </c>
      <c r="D7" s="62">
        <v>160000</v>
      </c>
      <c r="E7" s="10">
        <f>C7*D7</f>
        <v>25890880000</v>
      </c>
      <c r="F7" s="6" t="s">
        <v>199</v>
      </c>
      <c r="G7" s="10">
        <f>E7</f>
        <v>25890880000</v>
      </c>
      <c r="H7" s="70" t="s">
        <v>193</v>
      </c>
    </row>
    <row r="8" spans="1:8" ht="33" customHeight="1" x14ac:dyDescent="0.25">
      <c r="A8" s="2" t="s">
        <v>14</v>
      </c>
      <c r="B8" s="3" t="s">
        <v>168</v>
      </c>
      <c r="C8" s="4">
        <v>636898</v>
      </c>
      <c r="D8" s="62">
        <f>D9+D10</f>
        <v>408800</v>
      </c>
      <c r="E8" s="5">
        <f>C8*D8</f>
        <v>260363902400</v>
      </c>
      <c r="F8" s="6" t="s">
        <v>199</v>
      </c>
      <c r="G8" s="5">
        <f>E8</f>
        <v>260363902400</v>
      </c>
      <c r="H8" s="66" t="s">
        <v>194</v>
      </c>
    </row>
    <row r="9" spans="1:8" ht="27.75" customHeight="1" x14ac:dyDescent="0.25">
      <c r="A9" s="25">
        <v>3.1</v>
      </c>
      <c r="B9" s="26" t="s">
        <v>167</v>
      </c>
      <c r="C9" s="4"/>
      <c r="D9" s="63">
        <v>160000</v>
      </c>
      <c r="E9" s="5"/>
      <c r="F9" s="27"/>
      <c r="G9" s="5"/>
      <c r="H9" s="70"/>
    </row>
    <row r="10" spans="1:8" ht="37.5" customHeight="1" x14ac:dyDescent="0.25">
      <c r="A10" s="25">
        <v>3.2</v>
      </c>
      <c r="B10" s="26" t="s">
        <v>166</v>
      </c>
      <c r="C10" s="4"/>
      <c r="D10" s="63">
        <v>248800</v>
      </c>
      <c r="E10" s="5"/>
      <c r="F10" s="27"/>
      <c r="G10" s="5"/>
      <c r="H10" s="70" t="s">
        <v>195</v>
      </c>
    </row>
    <row r="11" spans="1:8" ht="37.5" customHeight="1" x14ac:dyDescent="0.25">
      <c r="A11" s="25">
        <v>4</v>
      </c>
      <c r="B11" s="26" t="s">
        <v>171</v>
      </c>
      <c r="C11" s="19">
        <v>325440</v>
      </c>
      <c r="D11" s="63">
        <v>45000</v>
      </c>
      <c r="E11" s="5">
        <f t="shared" ref="E11" si="0">C11*D11</f>
        <v>14644800000</v>
      </c>
      <c r="F11" s="27"/>
      <c r="G11" s="5">
        <f>E11</f>
        <v>14644800000</v>
      </c>
    </row>
    <row r="12" spans="1:8" ht="39" customHeight="1" x14ac:dyDescent="0.25">
      <c r="A12" s="12" t="s">
        <v>196</v>
      </c>
      <c r="B12" s="23" t="s">
        <v>175</v>
      </c>
      <c r="C12" s="13"/>
      <c r="D12" s="64">
        <v>45000</v>
      </c>
      <c r="E12" s="14">
        <f t="shared" ref="E12:E16" si="1">C12*D12</f>
        <v>0</v>
      </c>
      <c r="F12" s="15" t="s">
        <v>200</v>
      </c>
      <c r="G12" s="14">
        <f>E12</f>
        <v>0</v>
      </c>
      <c r="H12" s="65" t="s">
        <v>189</v>
      </c>
    </row>
    <row r="13" spans="1:8" ht="57" customHeight="1" x14ac:dyDescent="0.25">
      <c r="A13" s="79" t="s">
        <v>197</v>
      </c>
      <c r="B13" s="23" t="s">
        <v>174</v>
      </c>
      <c r="C13" s="13"/>
      <c r="D13" s="64"/>
      <c r="E13" s="14"/>
      <c r="F13" s="24" t="s">
        <v>177</v>
      </c>
      <c r="G13" s="14">
        <f>E13</f>
        <v>0</v>
      </c>
      <c r="H13" s="60" t="s">
        <v>176</v>
      </c>
    </row>
    <row r="14" spans="1:8" ht="33.75" customHeight="1" x14ac:dyDescent="0.25">
      <c r="A14" s="80"/>
      <c r="B14" s="23" t="s">
        <v>173</v>
      </c>
      <c r="C14" s="13"/>
      <c r="D14" s="64"/>
      <c r="E14" s="14"/>
      <c r="F14" s="15" t="s">
        <v>42</v>
      </c>
      <c r="G14" s="14"/>
    </row>
    <row r="15" spans="1:8" ht="39.75" customHeight="1" x14ac:dyDescent="0.25">
      <c r="A15" s="79" t="s">
        <v>198</v>
      </c>
      <c r="B15" s="23" t="s">
        <v>178</v>
      </c>
      <c r="C15" s="13"/>
      <c r="D15" s="64"/>
      <c r="E15" s="14"/>
      <c r="F15" s="15"/>
      <c r="G15" s="14">
        <f>E15</f>
        <v>0</v>
      </c>
    </row>
    <row r="16" spans="1:8" ht="24" customHeight="1" x14ac:dyDescent="0.25">
      <c r="A16" s="80"/>
      <c r="B16" s="23" t="s">
        <v>41</v>
      </c>
      <c r="C16" s="13">
        <v>325440</v>
      </c>
      <c r="D16" s="64"/>
      <c r="E16" s="14">
        <f t="shared" si="1"/>
        <v>0</v>
      </c>
      <c r="F16" s="15" t="s">
        <v>42</v>
      </c>
      <c r="G16" s="14"/>
    </row>
    <row r="17" spans="1:7" ht="9.75" customHeight="1" x14ac:dyDescent="0.25"/>
    <row r="18" spans="1:7" ht="34.5" customHeight="1" x14ac:dyDescent="0.25">
      <c r="A18" s="16"/>
      <c r="B18" s="82" t="s">
        <v>16</v>
      </c>
      <c r="C18" s="82"/>
      <c r="D18" s="82"/>
      <c r="E18" s="82"/>
      <c r="F18" s="82"/>
      <c r="G18" s="17">
        <f>SUM(G6:G11)</f>
        <v>307494142400</v>
      </c>
    </row>
    <row r="19" spans="1:7" ht="24.75" customHeight="1" x14ac:dyDescent="0.25">
      <c r="A19" s="83" t="s">
        <v>17</v>
      </c>
      <c r="B19" s="83"/>
      <c r="C19" s="83"/>
      <c r="D19" s="83"/>
      <c r="E19" s="83"/>
      <c r="F19" s="83"/>
      <c r="G19" s="83"/>
    </row>
    <row r="20" spans="1:7" ht="30" customHeight="1" x14ac:dyDescent="0.25">
      <c r="A20" s="84" t="s">
        <v>18</v>
      </c>
      <c r="B20" s="84"/>
      <c r="C20" s="85"/>
      <c r="D20" s="85"/>
      <c r="E20" s="85"/>
      <c r="F20" s="85"/>
      <c r="G20" s="85"/>
    </row>
    <row r="21" spans="1:7" ht="9.75" customHeight="1" x14ac:dyDescent="0.25"/>
    <row r="22" spans="1:7" ht="21.75" customHeight="1" x14ac:dyDescent="0.25">
      <c r="A22" s="76" t="s">
        <v>19</v>
      </c>
      <c r="B22" s="76"/>
      <c r="C22" s="76"/>
      <c r="D22" s="76"/>
      <c r="E22" s="76"/>
      <c r="F22" s="76"/>
      <c r="G22" s="76"/>
    </row>
    <row r="23" spans="1:7" ht="27" customHeight="1" x14ac:dyDescent="0.25">
      <c r="A23" s="77" t="s">
        <v>203</v>
      </c>
      <c r="B23" s="77"/>
      <c r="C23" s="77"/>
      <c r="D23" s="77"/>
      <c r="E23" s="77"/>
      <c r="F23" s="77"/>
      <c r="G23" s="77"/>
    </row>
    <row r="24" spans="1:7" ht="21.75" customHeight="1" x14ac:dyDescent="0.25">
      <c r="A24" s="78" t="s">
        <v>20</v>
      </c>
      <c r="B24" s="78"/>
      <c r="C24" s="78"/>
      <c r="D24" s="78"/>
      <c r="E24" s="78"/>
      <c r="F24" s="78"/>
      <c r="G24" s="78"/>
    </row>
    <row r="25" spans="1:7" ht="21.75" customHeight="1" x14ac:dyDescent="0.25">
      <c r="A25" s="78" t="s">
        <v>201</v>
      </c>
      <c r="B25" s="78"/>
      <c r="C25" s="78"/>
      <c r="D25" s="78"/>
      <c r="E25" s="78"/>
      <c r="F25" s="78"/>
      <c r="G25" s="78"/>
    </row>
    <row r="27" spans="1:7" ht="19.5" customHeight="1" x14ac:dyDescent="0.25">
      <c r="E27" s="81"/>
      <c r="F27" s="81"/>
      <c r="G27" s="81"/>
    </row>
    <row r="28" spans="1:7" ht="19.5" customHeight="1" x14ac:dyDescent="0.25">
      <c r="A28" s="81"/>
      <c r="B28" s="81"/>
      <c r="C28" s="81"/>
      <c r="E28" s="81"/>
      <c r="F28" s="81"/>
      <c r="G28" s="81"/>
    </row>
    <row r="29" spans="1:7" ht="19.5" customHeight="1" x14ac:dyDescent="0.25">
      <c r="A29" s="75"/>
      <c r="B29" s="75"/>
      <c r="C29" s="75"/>
      <c r="E29" s="75"/>
      <c r="F29" s="75"/>
      <c r="G29" s="75"/>
    </row>
    <row r="30" spans="1:7" ht="60" customHeight="1" x14ac:dyDescent="0.25"/>
    <row r="31" spans="1:7" ht="19.5" customHeight="1" x14ac:dyDescent="0.25"/>
  </sheetData>
  <mergeCells count="19">
    <mergeCell ref="A19:G19"/>
    <mergeCell ref="A20:B20"/>
    <mergeCell ref="C20:G20"/>
    <mergeCell ref="A1:G1"/>
    <mergeCell ref="A2:G2"/>
    <mergeCell ref="A3:G3"/>
    <mergeCell ref="A5:G5"/>
    <mergeCell ref="A29:C29"/>
    <mergeCell ref="E29:G29"/>
    <mergeCell ref="A22:G22"/>
    <mergeCell ref="A23:G23"/>
    <mergeCell ref="A24:G24"/>
    <mergeCell ref="A25:G25"/>
    <mergeCell ref="A13:A14"/>
    <mergeCell ref="A15:A16"/>
    <mergeCell ref="E27:G27"/>
    <mergeCell ref="A28:C28"/>
    <mergeCell ref="E28:G28"/>
    <mergeCell ref="B18:F18"/>
  </mergeCells>
  <pageMargins left="0.31496062992125984" right="0.11811023622047245" top="0.35433070866141736" bottom="0.15748031496062992" header="0.31496062992125984" footer="0.11811023622047245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zoomScaleNormal="100" workbookViewId="0">
      <pane ySplit="4" topLeftCell="A5" activePane="bottomLeft" state="frozen"/>
      <selection pane="bottomLeft" activeCell="C1" sqref="C1"/>
    </sheetView>
  </sheetViews>
  <sheetFormatPr defaultColWidth="8.7109375" defaultRowHeight="15" x14ac:dyDescent="0.25"/>
  <cols>
    <col min="1" max="1" width="5" customWidth="1"/>
    <col min="2" max="2" width="46.85546875" customWidth="1"/>
    <col min="3" max="4" width="22" customWidth="1"/>
    <col min="5" max="5" width="21.42578125" customWidth="1"/>
  </cols>
  <sheetData>
    <row r="1" spans="1:5" x14ac:dyDescent="0.25">
      <c r="A1" t="s">
        <v>191</v>
      </c>
    </row>
    <row r="2" spans="1:5" ht="15.75" customHeight="1" x14ac:dyDescent="0.25">
      <c r="A2" s="86" t="s">
        <v>21</v>
      </c>
      <c r="B2" s="86"/>
      <c r="C2" s="86"/>
      <c r="D2" s="86"/>
      <c r="E2" s="86"/>
    </row>
    <row r="3" spans="1:5" ht="9.75" customHeight="1" x14ac:dyDescent="0.25"/>
    <row r="4" spans="1:5" ht="27.75" customHeight="1" x14ac:dyDescent="0.25">
      <c r="A4" s="18" t="s">
        <v>1</v>
      </c>
      <c r="B4" s="18" t="s">
        <v>22</v>
      </c>
      <c r="C4" s="18" t="s">
        <v>23</v>
      </c>
      <c r="D4" s="18" t="s">
        <v>24</v>
      </c>
      <c r="E4" s="18" t="s">
        <v>15</v>
      </c>
    </row>
    <row r="5" spans="1:5" ht="25.5" customHeight="1" x14ac:dyDescent="0.25">
      <c r="A5" s="2" t="s">
        <v>9</v>
      </c>
      <c r="B5" s="3" t="s">
        <v>25</v>
      </c>
      <c r="C5" s="19">
        <v>839932</v>
      </c>
      <c r="D5" s="20" t="s">
        <v>26</v>
      </c>
      <c r="E5" s="6" t="s">
        <v>27</v>
      </c>
    </row>
    <row r="6" spans="1:5" ht="25.5" customHeight="1" x14ac:dyDescent="0.25">
      <c r="A6" s="7" t="s">
        <v>12</v>
      </c>
      <c r="B6" s="8" t="s">
        <v>28</v>
      </c>
      <c r="C6" s="21">
        <v>41216</v>
      </c>
      <c r="D6" s="22" t="s">
        <v>26</v>
      </c>
      <c r="E6" s="11" t="s">
        <v>27</v>
      </c>
    </row>
    <row r="7" spans="1:5" ht="25.5" customHeight="1" x14ac:dyDescent="0.25">
      <c r="A7" s="2" t="s">
        <v>14</v>
      </c>
      <c r="B7" s="3" t="s">
        <v>29</v>
      </c>
      <c r="C7" s="19">
        <v>161818</v>
      </c>
      <c r="D7" s="20" t="s">
        <v>26</v>
      </c>
      <c r="E7" s="6" t="s">
        <v>27</v>
      </c>
    </row>
    <row r="8" spans="1:5" ht="25.5" customHeight="1" x14ac:dyDescent="0.25">
      <c r="A8" s="7" t="s">
        <v>30</v>
      </c>
      <c r="B8" s="8" t="s">
        <v>31</v>
      </c>
      <c r="C8" s="21">
        <v>636898</v>
      </c>
      <c r="D8" s="22" t="s">
        <v>26</v>
      </c>
      <c r="E8" s="11" t="s">
        <v>27</v>
      </c>
    </row>
    <row r="9" spans="1:5" ht="25.5" customHeight="1" x14ac:dyDescent="0.25">
      <c r="A9" s="2" t="s">
        <v>32</v>
      </c>
      <c r="B9" s="3" t="s">
        <v>33</v>
      </c>
      <c r="C9" s="19">
        <v>325440</v>
      </c>
      <c r="D9" s="20" t="s">
        <v>26</v>
      </c>
      <c r="E9" s="6" t="s">
        <v>27</v>
      </c>
    </row>
    <row r="10" spans="1:5" ht="25.5" customHeight="1" x14ac:dyDescent="0.25">
      <c r="A10" s="7" t="s">
        <v>34</v>
      </c>
      <c r="B10" s="8" t="s">
        <v>35</v>
      </c>
      <c r="C10" s="21">
        <v>160000</v>
      </c>
      <c r="D10" s="22" t="s">
        <v>36</v>
      </c>
      <c r="E10" s="11" t="s">
        <v>37</v>
      </c>
    </row>
    <row r="11" spans="1:5" ht="25.5" customHeight="1" x14ac:dyDescent="0.25">
      <c r="A11" s="2" t="s">
        <v>38</v>
      </c>
      <c r="B11" s="3" t="s">
        <v>39</v>
      </c>
      <c r="C11" s="19">
        <f>C6+C7+C8</f>
        <v>839932</v>
      </c>
      <c r="D11" s="20" t="s">
        <v>26</v>
      </c>
      <c r="E11" s="6" t="s">
        <v>40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A1D3-6F23-413F-98DE-153C9402E886}">
  <dimension ref="A1:H39"/>
  <sheetViews>
    <sheetView topLeftCell="A7" workbookViewId="0"/>
  </sheetViews>
  <sheetFormatPr defaultRowHeight="15" x14ac:dyDescent="0.25"/>
  <cols>
    <col min="1" max="1" width="6" style="28" customWidth="1"/>
    <col min="2" max="2" width="14.140625" style="28" customWidth="1"/>
    <col min="3" max="3" width="50" style="28" customWidth="1"/>
    <col min="4" max="4" width="22" style="28" customWidth="1"/>
    <col min="5" max="5" width="22" style="35" customWidth="1"/>
    <col min="6" max="6" width="30.140625" style="35" customWidth="1"/>
    <col min="7" max="7" width="24.5703125" style="28" customWidth="1"/>
    <col min="8" max="8" width="31.7109375" style="28" customWidth="1"/>
    <col min="9" max="16384" width="9.140625" style="28"/>
  </cols>
  <sheetData>
    <row r="1" spans="1:8" x14ac:dyDescent="0.25">
      <c r="A1" s="28" t="s">
        <v>192</v>
      </c>
    </row>
    <row r="2" spans="1:8" ht="35.1" customHeight="1" x14ac:dyDescent="0.25">
      <c r="A2" s="87" t="s">
        <v>43</v>
      </c>
      <c r="B2" s="88"/>
      <c r="C2" s="88"/>
      <c r="D2" s="88"/>
      <c r="E2" s="88"/>
      <c r="F2" s="88"/>
      <c r="G2" s="88"/>
    </row>
    <row r="3" spans="1:8" ht="15.75" x14ac:dyDescent="0.25">
      <c r="A3" s="89" t="s">
        <v>44</v>
      </c>
      <c r="B3" s="88"/>
      <c r="C3" s="88"/>
      <c r="D3" s="88"/>
      <c r="E3" s="88"/>
      <c r="F3" s="88"/>
      <c r="G3" s="88"/>
    </row>
    <row r="4" spans="1:8" ht="38.25" customHeight="1" x14ac:dyDescent="0.25">
      <c r="A4" s="90" t="s">
        <v>45</v>
      </c>
      <c r="B4" s="88"/>
      <c r="C4" s="88"/>
      <c r="D4" s="88"/>
      <c r="E4" s="88"/>
      <c r="F4" s="88"/>
      <c r="G4" s="88"/>
    </row>
    <row r="5" spans="1:8" ht="43.5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8" ht="21.75" customHeight="1" x14ac:dyDescent="0.25">
      <c r="A6" s="74" t="s">
        <v>8</v>
      </c>
      <c r="B6" s="74"/>
      <c r="C6" s="74"/>
      <c r="D6" s="74"/>
      <c r="E6" s="74"/>
      <c r="F6" s="74"/>
      <c r="G6" s="74"/>
    </row>
    <row r="7" spans="1:8" ht="39" customHeight="1" x14ac:dyDescent="0.25">
      <c r="A7" s="2" t="s">
        <v>9</v>
      </c>
      <c r="B7" s="3" t="s">
        <v>10</v>
      </c>
      <c r="C7" s="4">
        <v>41216</v>
      </c>
      <c r="D7" s="4">
        <v>160000</v>
      </c>
      <c r="E7" s="5">
        <f>C7*D7</f>
        <v>6594560000</v>
      </c>
      <c r="F7" s="6" t="s">
        <v>11</v>
      </c>
      <c r="G7" s="5">
        <f>E7</f>
        <v>6594560000</v>
      </c>
      <c r="H7" s="65" t="s">
        <v>180</v>
      </c>
    </row>
    <row r="8" spans="1:8" ht="25.5" customHeight="1" x14ac:dyDescent="0.25">
      <c r="A8" s="93" t="s">
        <v>161</v>
      </c>
      <c r="B8" s="93"/>
      <c r="C8" s="93"/>
      <c r="D8" s="93"/>
      <c r="E8" s="93"/>
      <c r="F8" s="93"/>
      <c r="G8" s="93"/>
    </row>
    <row r="9" spans="1:8" ht="25.5" x14ac:dyDescent="0.25">
      <c r="A9" s="53" t="s">
        <v>1</v>
      </c>
      <c r="B9" s="53" t="s">
        <v>46</v>
      </c>
      <c r="C9" s="53" t="s">
        <v>47</v>
      </c>
      <c r="D9" s="53" t="s">
        <v>48</v>
      </c>
      <c r="E9" s="53" t="s">
        <v>49</v>
      </c>
      <c r="F9" s="53" t="s">
        <v>50</v>
      </c>
      <c r="G9" s="53" t="s">
        <v>15</v>
      </c>
    </row>
    <row r="10" spans="1:8" s="30" customFormat="1" ht="24" customHeight="1" x14ac:dyDescent="0.25">
      <c r="A10" s="29"/>
      <c r="B10" s="91" t="s">
        <v>51</v>
      </c>
      <c r="C10" s="92"/>
      <c r="D10" s="92"/>
      <c r="E10" s="92"/>
      <c r="F10" s="92"/>
      <c r="G10" s="92"/>
    </row>
    <row r="11" spans="1:8" s="30" customFormat="1" x14ac:dyDescent="0.25">
      <c r="A11" s="31" t="s">
        <v>9</v>
      </c>
      <c r="B11" s="32"/>
      <c r="C11" s="32" t="s">
        <v>52</v>
      </c>
      <c r="D11" s="31" t="s">
        <v>53</v>
      </c>
      <c r="E11" s="31" t="s">
        <v>54</v>
      </c>
      <c r="F11" s="49" t="s">
        <v>165</v>
      </c>
      <c r="G11" s="32"/>
    </row>
    <row r="12" spans="1:8" s="30" customFormat="1" x14ac:dyDescent="0.25">
      <c r="A12" s="33" t="s">
        <v>12</v>
      </c>
      <c r="B12" s="34"/>
      <c r="C12" s="34" t="s">
        <v>55</v>
      </c>
      <c r="D12" s="31" t="s">
        <v>53</v>
      </c>
      <c r="E12" s="33" t="s">
        <v>54</v>
      </c>
      <c r="F12" s="49" t="s">
        <v>165</v>
      </c>
      <c r="G12" s="34"/>
    </row>
    <row r="13" spans="1:8" s="30" customFormat="1" x14ac:dyDescent="0.25">
      <c r="A13" s="31" t="s">
        <v>14</v>
      </c>
      <c r="B13" s="32"/>
      <c r="C13" s="32" t="s">
        <v>56</v>
      </c>
      <c r="D13" s="31" t="s">
        <v>53</v>
      </c>
      <c r="E13" s="31" t="s">
        <v>54</v>
      </c>
      <c r="F13" s="49" t="s">
        <v>165</v>
      </c>
      <c r="G13" s="32"/>
    </row>
    <row r="14" spans="1:8" s="30" customFormat="1" x14ac:dyDescent="0.25">
      <c r="A14" s="33" t="s">
        <v>30</v>
      </c>
      <c r="B14" s="34"/>
      <c r="C14" s="34" t="s">
        <v>57</v>
      </c>
      <c r="D14" s="31" t="s">
        <v>53</v>
      </c>
      <c r="E14" s="33" t="s">
        <v>54</v>
      </c>
      <c r="F14" s="49" t="s">
        <v>165</v>
      </c>
      <c r="G14" s="34" t="s">
        <v>58</v>
      </c>
    </row>
    <row r="15" spans="1:8" s="30" customFormat="1" ht="24" customHeight="1" x14ac:dyDescent="0.25">
      <c r="A15" s="29"/>
      <c r="B15" s="91" t="s">
        <v>59</v>
      </c>
      <c r="C15" s="92"/>
      <c r="D15" s="92"/>
      <c r="E15" s="92"/>
      <c r="F15" s="92"/>
      <c r="G15" s="92"/>
    </row>
    <row r="16" spans="1:8" s="30" customFormat="1" ht="25.5" x14ac:dyDescent="0.25">
      <c r="A16" s="31" t="s">
        <v>32</v>
      </c>
      <c r="B16" s="32"/>
      <c r="C16" s="32" t="s">
        <v>60</v>
      </c>
      <c r="D16" s="31" t="s">
        <v>53</v>
      </c>
      <c r="E16" s="31" t="s">
        <v>54</v>
      </c>
      <c r="F16" s="49" t="s">
        <v>165</v>
      </c>
      <c r="G16" s="32" t="s">
        <v>61</v>
      </c>
    </row>
    <row r="17" spans="1:7" s="30" customFormat="1" x14ac:dyDescent="0.25">
      <c r="A17" s="33" t="s">
        <v>34</v>
      </c>
      <c r="B17" s="34"/>
      <c r="C17" s="34" t="s">
        <v>62</v>
      </c>
      <c r="D17" s="31" t="s">
        <v>53</v>
      </c>
      <c r="E17" s="33" t="s">
        <v>54</v>
      </c>
      <c r="F17" s="49" t="s">
        <v>165</v>
      </c>
      <c r="G17" s="34"/>
    </row>
    <row r="18" spans="1:7" s="30" customFormat="1" x14ac:dyDescent="0.25">
      <c r="A18" s="31" t="s">
        <v>38</v>
      </c>
      <c r="B18" s="32"/>
      <c r="C18" s="32" t="s">
        <v>63</v>
      </c>
      <c r="D18" s="31" t="s">
        <v>64</v>
      </c>
      <c r="E18" s="31" t="s">
        <v>54</v>
      </c>
      <c r="F18" s="49" t="s">
        <v>165</v>
      </c>
      <c r="G18" s="32" t="s">
        <v>65</v>
      </c>
    </row>
    <row r="19" spans="1:7" s="30" customFormat="1" x14ac:dyDescent="0.25">
      <c r="A19" s="33" t="s">
        <v>66</v>
      </c>
      <c r="B19" s="34"/>
      <c r="C19" s="34" t="s">
        <v>67</v>
      </c>
      <c r="D19" s="33" t="s">
        <v>68</v>
      </c>
      <c r="E19" s="33" t="s">
        <v>54</v>
      </c>
      <c r="F19" s="49" t="s">
        <v>165</v>
      </c>
      <c r="G19" s="34" t="s">
        <v>69</v>
      </c>
    </row>
    <row r="20" spans="1:7" s="30" customFormat="1" ht="38.25" x14ac:dyDescent="0.25">
      <c r="A20" s="31" t="s">
        <v>70</v>
      </c>
      <c r="B20" s="32"/>
      <c r="C20" s="32" t="s">
        <v>71</v>
      </c>
      <c r="D20" s="31" t="s">
        <v>53</v>
      </c>
      <c r="E20" s="31" t="s">
        <v>72</v>
      </c>
      <c r="F20" s="49" t="s">
        <v>165</v>
      </c>
      <c r="G20" s="32" t="s">
        <v>73</v>
      </c>
    </row>
    <row r="21" spans="1:7" s="30" customFormat="1" ht="24" customHeight="1" x14ac:dyDescent="0.25">
      <c r="A21" s="29"/>
      <c r="B21" s="91" t="s">
        <v>74</v>
      </c>
      <c r="C21" s="92"/>
      <c r="D21" s="92"/>
      <c r="E21" s="92"/>
      <c r="F21" s="92"/>
      <c r="G21" s="92"/>
    </row>
    <row r="22" spans="1:7" s="30" customFormat="1" ht="38.25" x14ac:dyDescent="0.25">
      <c r="A22" s="31" t="s">
        <v>75</v>
      </c>
      <c r="B22" s="32"/>
      <c r="C22" s="32" t="s">
        <v>76</v>
      </c>
      <c r="D22" s="31" t="s">
        <v>53</v>
      </c>
      <c r="E22" s="31" t="s">
        <v>72</v>
      </c>
      <c r="F22" s="49" t="s">
        <v>165</v>
      </c>
      <c r="G22" s="32"/>
    </row>
    <row r="23" spans="1:7" s="30" customFormat="1" ht="24" customHeight="1" x14ac:dyDescent="0.25">
      <c r="A23" s="29"/>
      <c r="B23" s="91" t="s">
        <v>77</v>
      </c>
      <c r="C23" s="92"/>
      <c r="D23" s="92"/>
      <c r="E23" s="92"/>
      <c r="F23" s="92"/>
      <c r="G23" s="92"/>
    </row>
    <row r="24" spans="1:7" s="30" customFormat="1" ht="25.5" x14ac:dyDescent="0.25">
      <c r="A24" s="31">
        <v>11</v>
      </c>
      <c r="B24" s="32"/>
      <c r="C24" s="34" t="s">
        <v>78</v>
      </c>
      <c r="D24" s="31" t="s">
        <v>53</v>
      </c>
      <c r="E24" s="31" t="s">
        <v>54</v>
      </c>
      <c r="F24" s="49" t="s">
        <v>165</v>
      </c>
      <c r="G24" s="32" t="s">
        <v>79</v>
      </c>
    </row>
    <row r="25" spans="1:7" s="30" customFormat="1" ht="24" customHeight="1" x14ac:dyDescent="0.25">
      <c r="A25" s="29"/>
      <c r="B25" s="91" t="s">
        <v>80</v>
      </c>
      <c r="C25" s="92"/>
      <c r="D25" s="92"/>
      <c r="E25" s="92"/>
      <c r="F25" s="92"/>
      <c r="G25" s="92"/>
    </row>
    <row r="26" spans="1:7" s="30" customFormat="1" x14ac:dyDescent="0.25">
      <c r="A26" s="31">
        <v>12</v>
      </c>
      <c r="B26" s="32"/>
      <c r="C26" s="32" t="s">
        <v>81</v>
      </c>
      <c r="D26" s="31" t="s">
        <v>53</v>
      </c>
      <c r="E26" s="31" t="s">
        <v>72</v>
      </c>
      <c r="F26" s="49" t="s">
        <v>165</v>
      </c>
      <c r="G26" s="32"/>
    </row>
    <row r="27" spans="1:7" s="30" customFormat="1" ht="38.25" x14ac:dyDescent="0.25">
      <c r="A27" s="31">
        <v>13</v>
      </c>
      <c r="B27" s="32"/>
      <c r="C27" s="32" t="s">
        <v>82</v>
      </c>
      <c r="D27" s="31" t="s">
        <v>53</v>
      </c>
      <c r="E27" s="31" t="s">
        <v>72</v>
      </c>
      <c r="F27" s="49" t="s">
        <v>165</v>
      </c>
      <c r="G27" s="32"/>
    </row>
    <row r="28" spans="1:7" s="30" customFormat="1" ht="25.5" x14ac:dyDescent="0.25">
      <c r="A28" s="31">
        <v>14</v>
      </c>
      <c r="B28" s="34"/>
      <c r="C28" s="34" t="s">
        <v>83</v>
      </c>
      <c r="D28" s="31" t="s">
        <v>53</v>
      </c>
      <c r="E28" s="33" t="s">
        <v>72</v>
      </c>
      <c r="F28" s="49" t="s">
        <v>165</v>
      </c>
      <c r="G28" s="34"/>
    </row>
    <row r="29" spans="1:7" s="30" customFormat="1" ht="25.5" x14ac:dyDescent="0.25">
      <c r="A29" s="31">
        <v>15</v>
      </c>
      <c r="B29" s="32"/>
      <c r="C29" s="32" t="s">
        <v>84</v>
      </c>
      <c r="D29" s="31" t="s">
        <v>53</v>
      </c>
      <c r="E29" s="31" t="s">
        <v>72</v>
      </c>
      <c r="F29" s="49" t="s">
        <v>165</v>
      </c>
      <c r="G29" s="32"/>
    </row>
    <row r="30" spans="1:7" s="30" customFormat="1" x14ac:dyDescent="0.25">
      <c r="A30" s="31">
        <v>16</v>
      </c>
      <c r="B30" s="32"/>
      <c r="C30" s="32" t="s">
        <v>85</v>
      </c>
      <c r="D30" s="31" t="s">
        <v>53</v>
      </c>
      <c r="E30" s="31" t="s">
        <v>72</v>
      </c>
      <c r="F30" s="49" t="s">
        <v>165</v>
      </c>
      <c r="G30" s="32"/>
    </row>
    <row r="31" spans="1:7" s="30" customFormat="1" ht="25.5" x14ac:dyDescent="0.25">
      <c r="A31" s="31">
        <v>17</v>
      </c>
      <c r="B31" s="34"/>
      <c r="C31" s="34" t="s">
        <v>86</v>
      </c>
      <c r="D31" s="31" t="s">
        <v>53</v>
      </c>
      <c r="E31" s="33" t="s">
        <v>87</v>
      </c>
      <c r="F31" s="49" t="s">
        <v>165</v>
      </c>
      <c r="G31" s="34"/>
    </row>
    <row r="32" spans="1:7" s="30" customFormat="1" ht="38.25" x14ac:dyDescent="0.25">
      <c r="A32" s="31">
        <v>18</v>
      </c>
      <c r="B32" s="32"/>
      <c r="C32" s="32" t="s">
        <v>88</v>
      </c>
      <c r="D32" s="31" t="s">
        <v>53</v>
      </c>
      <c r="E32" s="31" t="s">
        <v>72</v>
      </c>
      <c r="F32" s="49" t="s">
        <v>165</v>
      </c>
      <c r="G32" s="32" t="s">
        <v>89</v>
      </c>
    </row>
    <row r="33" spans="1:7" s="30" customFormat="1" ht="38.25" x14ac:dyDescent="0.25">
      <c r="A33" s="31">
        <v>19</v>
      </c>
      <c r="B33" s="34"/>
      <c r="C33" s="34" t="s">
        <v>90</v>
      </c>
      <c r="D33" s="31" t="s">
        <v>53</v>
      </c>
      <c r="E33" s="33" t="s">
        <v>72</v>
      </c>
      <c r="F33" s="49" t="s">
        <v>165</v>
      </c>
      <c r="G33" s="34"/>
    </row>
    <row r="34" spans="1:7" s="30" customFormat="1" ht="25.5" x14ac:dyDescent="0.25">
      <c r="A34" s="31">
        <v>20</v>
      </c>
      <c r="B34" s="32"/>
      <c r="C34" s="32" t="s">
        <v>91</v>
      </c>
      <c r="D34" s="31" t="s">
        <v>53</v>
      </c>
      <c r="E34" s="31" t="s">
        <v>72</v>
      </c>
      <c r="F34" s="49" t="s">
        <v>165</v>
      </c>
      <c r="G34" s="32"/>
    </row>
    <row r="35" spans="1:7" s="30" customFormat="1" ht="38.25" x14ac:dyDescent="0.25">
      <c r="A35" s="31">
        <v>21</v>
      </c>
      <c r="B35" s="34"/>
      <c r="C35" s="34" t="s">
        <v>92</v>
      </c>
      <c r="D35" s="31" t="s">
        <v>53</v>
      </c>
      <c r="E35" s="33" t="s">
        <v>72</v>
      </c>
      <c r="F35" s="49" t="s">
        <v>165</v>
      </c>
      <c r="G35" s="34"/>
    </row>
    <row r="36" spans="1:7" s="30" customFormat="1" ht="25.5" x14ac:dyDescent="0.25">
      <c r="A36" s="31">
        <v>22</v>
      </c>
      <c r="B36" s="32"/>
      <c r="C36" s="32" t="s">
        <v>93</v>
      </c>
      <c r="D36" s="31" t="s">
        <v>53</v>
      </c>
      <c r="E36" s="31" t="s">
        <v>72</v>
      </c>
      <c r="F36" s="49" t="s">
        <v>165</v>
      </c>
      <c r="G36" s="32"/>
    </row>
    <row r="37" spans="1:7" s="30" customFormat="1" x14ac:dyDescent="0.25">
      <c r="A37" s="31">
        <v>23</v>
      </c>
      <c r="B37" s="32"/>
      <c r="C37" s="32" t="s">
        <v>94</v>
      </c>
      <c r="D37" s="31" t="s">
        <v>53</v>
      </c>
      <c r="E37" s="31" t="s">
        <v>72</v>
      </c>
      <c r="F37" s="49" t="s">
        <v>165</v>
      </c>
      <c r="G37" s="32"/>
    </row>
    <row r="38" spans="1:7" s="30" customFormat="1" ht="24" customHeight="1" x14ac:dyDescent="0.25">
      <c r="A38" s="29"/>
      <c r="B38" s="91" t="s">
        <v>95</v>
      </c>
      <c r="C38" s="92"/>
      <c r="D38" s="92"/>
      <c r="E38" s="92"/>
      <c r="F38" s="92"/>
      <c r="G38" s="92"/>
    </row>
    <row r="39" spans="1:7" s="30" customFormat="1" ht="38.25" x14ac:dyDescent="0.25">
      <c r="A39" s="31">
        <v>24</v>
      </c>
      <c r="B39" s="32"/>
      <c r="C39" s="32" t="s">
        <v>96</v>
      </c>
      <c r="D39" s="31" t="s">
        <v>97</v>
      </c>
      <c r="E39" s="31" t="s">
        <v>72</v>
      </c>
      <c r="F39" s="49" t="s">
        <v>165</v>
      </c>
      <c r="G39" s="32" t="s">
        <v>98</v>
      </c>
    </row>
  </sheetData>
  <mergeCells count="11">
    <mergeCell ref="B23:G23"/>
    <mergeCell ref="B25:G25"/>
    <mergeCell ref="B38:G38"/>
    <mergeCell ref="A6:G6"/>
    <mergeCell ref="A8:G8"/>
    <mergeCell ref="B21:G21"/>
    <mergeCell ref="A2:G2"/>
    <mergeCell ref="A3:G3"/>
    <mergeCell ref="A4:G4"/>
    <mergeCell ref="B10:G10"/>
    <mergeCell ref="B15:G15"/>
  </mergeCells>
  <pageMargins left="0.11811023622047245" right="0.19685039370078741" top="0.15748031496062992" bottom="0.15748031496062992" header="0.11811023622047245" footer="0.19685039370078741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6E64-F9FF-46EA-87C9-47FAD007134C}">
  <dimension ref="A1:H19"/>
  <sheetViews>
    <sheetView topLeftCell="A10" workbookViewId="0">
      <selection activeCell="A2" sqref="A2:G2"/>
    </sheetView>
  </sheetViews>
  <sheetFormatPr defaultRowHeight="15" x14ac:dyDescent="0.25"/>
  <cols>
    <col min="1" max="1" width="6" customWidth="1"/>
    <col min="2" max="2" width="20.28515625" customWidth="1"/>
    <col min="3" max="3" width="49.7109375" customWidth="1"/>
    <col min="4" max="4" width="14" customWidth="1"/>
    <col min="5" max="5" width="22" style="44" customWidth="1"/>
    <col min="6" max="6" width="27.28515625" style="44" customWidth="1"/>
    <col min="7" max="7" width="24.28515625" customWidth="1"/>
    <col min="8" max="8" width="22.85546875" customWidth="1"/>
  </cols>
  <sheetData>
    <row r="1" spans="1:8" x14ac:dyDescent="0.25">
      <c r="A1" t="s">
        <v>193</v>
      </c>
    </row>
    <row r="2" spans="1:8" ht="35.1" customHeight="1" x14ac:dyDescent="0.25">
      <c r="A2" s="97" t="s">
        <v>99</v>
      </c>
      <c r="B2" s="98"/>
      <c r="C2" s="98"/>
      <c r="D2" s="98"/>
      <c r="E2" s="98"/>
      <c r="F2" s="98"/>
      <c r="G2" s="98"/>
    </row>
    <row r="3" spans="1:8" ht="15.75" x14ac:dyDescent="0.25">
      <c r="A3" s="99" t="s">
        <v>100</v>
      </c>
      <c r="B3" s="98"/>
      <c r="C3" s="98"/>
      <c r="D3" s="98"/>
      <c r="E3" s="98"/>
      <c r="F3" s="98"/>
      <c r="G3" s="98"/>
    </row>
    <row r="4" spans="1:8" ht="39.75" customHeight="1" x14ac:dyDescent="0.25">
      <c r="A4" s="100" t="s">
        <v>101</v>
      </c>
      <c r="B4" s="98"/>
      <c r="C4" s="98"/>
      <c r="D4" s="98"/>
      <c r="E4" s="98"/>
      <c r="F4" s="98"/>
      <c r="G4" s="98"/>
    </row>
    <row r="5" spans="1:8" ht="39.75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8" ht="39.75" customHeight="1" x14ac:dyDescent="0.25">
      <c r="A6" s="74" t="s">
        <v>8</v>
      </c>
      <c r="B6" s="74"/>
      <c r="C6" s="74"/>
      <c r="D6" s="74"/>
      <c r="E6" s="74"/>
      <c r="F6" s="74"/>
      <c r="G6" s="74"/>
    </row>
    <row r="7" spans="1:8" ht="39.75" customHeight="1" x14ac:dyDescent="0.25">
      <c r="A7" s="7"/>
      <c r="B7" s="8" t="s">
        <v>13</v>
      </c>
      <c r="C7" s="9">
        <v>161818</v>
      </c>
      <c r="D7" s="9">
        <v>160000</v>
      </c>
      <c r="E7" s="10">
        <f>C7*D7</f>
        <v>25890880000</v>
      </c>
      <c r="F7" s="11" t="s">
        <v>11</v>
      </c>
      <c r="G7" s="10">
        <f>E7</f>
        <v>25890880000</v>
      </c>
      <c r="H7" s="68" t="s">
        <v>180</v>
      </c>
    </row>
    <row r="8" spans="1:8" ht="25.5" customHeight="1" x14ac:dyDescent="0.25">
      <c r="A8" s="93" t="s">
        <v>161</v>
      </c>
      <c r="B8" s="93"/>
      <c r="C8" s="93"/>
      <c r="D8" s="93"/>
      <c r="E8" s="93"/>
      <c r="F8" s="93"/>
      <c r="G8" s="93"/>
    </row>
    <row r="9" spans="1:8" ht="25.5" x14ac:dyDescent="0.25">
      <c r="A9" s="36" t="s">
        <v>1</v>
      </c>
      <c r="B9" s="36" t="s">
        <v>102</v>
      </c>
      <c r="C9" s="36" t="s">
        <v>103</v>
      </c>
      <c r="D9" s="36" t="s">
        <v>104</v>
      </c>
      <c r="E9" s="36" t="s">
        <v>49</v>
      </c>
      <c r="F9" s="52" t="s">
        <v>162</v>
      </c>
      <c r="G9" s="36" t="s">
        <v>15</v>
      </c>
    </row>
    <row r="10" spans="1:8" ht="21.95" customHeight="1" x14ac:dyDescent="0.25">
      <c r="A10" s="37"/>
      <c r="B10" s="101" t="s">
        <v>105</v>
      </c>
      <c r="C10" s="95"/>
      <c r="D10" s="95"/>
      <c r="E10" s="95"/>
      <c r="F10" s="95"/>
      <c r="G10" s="96"/>
    </row>
    <row r="11" spans="1:8" x14ac:dyDescent="0.25">
      <c r="A11" s="38" t="s">
        <v>9</v>
      </c>
      <c r="B11" s="39"/>
      <c r="C11" s="39" t="s">
        <v>106</v>
      </c>
      <c r="D11" s="38"/>
      <c r="E11" s="38" t="s">
        <v>72</v>
      </c>
      <c r="F11" s="49" t="s">
        <v>165</v>
      </c>
      <c r="G11" s="39"/>
    </row>
    <row r="12" spans="1:8" ht="25.5" x14ac:dyDescent="0.25">
      <c r="A12" s="40" t="s">
        <v>12</v>
      </c>
      <c r="B12" s="41"/>
      <c r="C12" s="41" t="s">
        <v>107</v>
      </c>
      <c r="D12" s="40"/>
      <c r="E12" s="40" t="s">
        <v>108</v>
      </c>
      <c r="F12" s="49" t="s">
        <v>165</v>
      </c>
      <c r="G12" s="41" t="s">
        <v>109</v>
      </c>
    </row>
    <row r="13" spans="1:8" x14ac:dyDescent="0.25">
      <c r="A13" s="38" t="s">
        <v>14</v>
      </c>
      <c r="B13" s="39"/>
      <c r="C13" s="42" t="s">
        <v>110</v>
      </c>
      <c r="D13" s="38"/>
      <c r="E13" s="38" t="s">
        <v>111</v>
      </c>
      <c r="F13" s="49" t="s">
        <v>165</v>
      </c>
      <c r="G13" s="39"/>
    </row>
    <row r="14" spans="1:8" ht="21.95" customHeight="1" x14ac:dyDescent="0.25">
      <c r="A14" s="37"/>
      <c r="B14" s="94" t="s">
        <v>112</v>
      </c>
      <c r="C14" s="95"/>
      <c r="D14" s="95"/>
      <c r="E14" s="95"/>
      <c r="F14" s="95"/>
      <c r="G14" s="96"/>
    </row>
    <row r="15" spans="1:8" ht="25.5" x14ac:dyDescent="0.25">
      <c r="A15" s="40">
        <v>4</v>
      </c>
      <c r="B15" s="41"/>
      <c r="C15" s="43" t="s">
        <v>113</v>
      </c>
      <c r="D15" s="40"/>
      <c r="E15" s="40" t="s">
        <v>72</v>
      </c>
      <c r="F15" s="49" t="s">
        <v>165</v>
      </c>
      <c r="G15" s="41"/>
    </row>
    <row r="16" spans="1:8" ht="25.5" x14ac:dyDescent="0.25">
      <c r="A16" s="40">
        <v>5</v>
      </c>
      <c r="B16" s="41"/>
      <c r="C16" s="41" t="s">
        <v>114</v>
      </c>
      <c r="D16" s="40"/>
      <c r="E16" s="40" t="s">
        <v>115</v>
      </c>
      <c r="F16" s="49" t="s">
        <v>165</v>
      </c>
      <c r="G16" s="41" t="s">
        <v>116</v>
      </c>
    </row>
    <row r="17" spans="1:7" ht="25.5" x14ac:dyDescent="0.25">
      <c r="A17" s="38">
        <v>6</v>
      </c>
      <c r="B17" s="39"/>
      <c r="C17" s="42" t="s">
        <v>117</v>
      </c>
      <c r="D17" s="38"/>
      <c r="E17" s="38" t="s">
        <v>118</v>
      </c>
      <c r="F17" s="49" t="s">
        <v>165</v>
      </c>
      <c r="G17" s="39"/>
    </row>
    <row r="18" spans="1:7" ht="25.5" x14ac:dyDescent="0.25">
      <c r="A18" s="40">
        <v>7</v>
      </c>
      <c r="B18" s="41"/>
      <c r="C18" s="43" t="s">
        <v>119</v>
      </c>
      <c r="D18" s="40"/>
      <c r="E18" s="40" t="s">
        <v>120</v>
      </c>
      <c r="F18" s="49" t="s">
        <v>165</v>
      </c>
      <c r="G18" s="41"/>
    </row>
    <row r="19" spans="1:7" ht="21.95" customHeight="1" x14ac:dyDescent="0.25">
      <c r="A19" s="37"/>
      <c r="B19" s="94" t="s">
        <v>121</v>
      </c>
      <c r="C19" s="95"/>
      <c r="D19" s="95"/>
      <c r="E19" s="95"/>
      <c r="F19" s="95"/>
      <c r="G19" s="96"/>
    </row>
  </sheetData>
  <mergeCells count="8">
    <mergeCell ref="B19:G19"/>
    <mergeCell ref="A6:G6"/>
    <mergeCell ref="A8:G8"/>
    <mergeCell ref="A2:G2"/>
    <mergeCell ref="A3:G3"/>
    <mergeCell ref="A4:G4"/>
    <mergeCell ref="B10:G10"/>
    <mergeCell ref="B14:G14"/>
  </mergeCells>
  <pageMargins left="0.11811023622047245" right="0.11811023622047245" top="0.15748031496062992" bottom="0.15748031496062992" header="0" footer="0.19685039370078741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D78F-E579-47B2-BF33-6ACC03999CBB}">
  <dimension ref="A1:H36"/>
  <sheetViews>
    <sheetView tabSelected="1" topLeftCell="A13" zoomScaleNormal="100" workbookViewId="0">
      <selection activeCell="B10" sqref="B10:F10"/>
    </sheetView>
  </sheetViews>
  <sheetFormatPr defaultRowHeight="15" x14ac:dyDescent="0.25"/>
  <cols>
    <col min="1" max="1" width="6" customWidth="1"/>
    <col min="2" max="2" width="22.7109375" customWidth="1"/>
    <col min="3" max="3" width="39.42578125" customWidth="1"/>
    <col min="4" max="4" width="14" customWidth="1"/>
    <col min="5" max="5" width="22" style="44" customWidth="1"/>
    <col min="6" max="6" width="31.28515625" style="44" customWidth="1"/>
    <col min="7" max="7" width="25" customWidth="1"/>
    <col min="8" max="8" width="41.140625" style="66" customWidth="1"/>
  </cols>
  <sheetData>
    <row r="1" spans="1:8" x14ac:dyDescent="0.25">
      <c r="A1" t="s">
        <v>194</v>
      </c>
    </row>
    <row r="2" spans="1:8" ht="35.1" customHeight="1" x14ac:dyDescent="0.25">
      <c r="A2" s="103" t="s">
        <v>99</v>
      </c>
      <c r="B2" s="98"/>
      <c r="C2" s="98"/>
      <c r="D2" s="98"/>
      <c r="E2" s="98"/>
      <c r="F2" s="98"/>
      <c r="G2" s="98"/>
    </row>
    <row r="3" spans="1:8" ht="15.75" x14ac:dyDescent="0.25">
      <c r="A3" s="104" t="s">
        <v>122</v>
      </c>
      <c r="B3" s="98"/>
      <c r="C3" s="98"/>
      <c r="D3" s="98"/>
      <c r="E3" s="98"/>
      <c r="F3" s="98"/>
      <c r="G3" s="98"/>
    </row>
    <row r="4" spans="1:8" ht="33.75" customHeight="1" x14ac:dyDescent="0.25">
      <c r="A4" s="105" t="s">
        <v>101</v>
      </c>
      <c r="B4" s="105"/>
      <c r="C4" s="105"/>
      <c r="D4" s="105"/>
      <c r="E4" s="105"/>
      <c r="F4" s="105"/>
      <c r="G4" s="105"/>
    </row>
    <row r="5" spans="1:8" ht="39.75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8" ht="27" customHeight="1" x14ac:dyDescent="0.25">
      <c r="A6" s="74" t="s">
        <v>8</v>
      </c>
      <c r="B6" s="74"/>
      <c r="C6" s="74"/>
      <c r="D6" s="74"/>
      <c r="E6" s="74"/>
      <c r="F6" s="74"/>
      <c r="G6" s="74"/>
    </row>
    <row r="7" spans="1:8" ht="45" customHeight="1" x14ac:dyDescent="0.25">
      <c r="A7" s="20">
        <v>1</v>
      </c>
      <c r="B7" s="3" t="s">
        <v>169</v>
      </c>
      <c r="C7" s="4">
        <v>636898</v>
      </c>
      <c r="D7" s="4">
        <v>160000</v>
      </c>
      <c r="E7" s="5">
        <f>C7*D7</f>
        <v>101903680000</v>
      </c>
      <c r="F7" s="6"/>
      <c r="G7" s="5">
        <f>E7</f>
        <v>101903680000</v>
      </c>
      <c r="H7" s="67" t="s">
        <v>182</v>
      </c>
    </row>
    <row r="8" spans="1:8" ht="45" customHeight="1" x14ac:dyDescent="0.25">
      <c r="A8" s="20">
        <v>2</v>
      </c>
      <c r="B8" s="3" t="s">
        <v>170</v>
      </c>
      <c r="C8" s="4">
        <v>636898</v>
      </c>
      <c r="D8" s="5">
        <f>SUM(F26:F30)</f>
        <v>248800</v>
      </c>
      <c r="E8" s="5">
        <f>C8*D8</f>
        <v>158460222400</v>
      </c>
      <c r="F8" s="57"/>
      <c r="G8" s="5">
        <f>E8</f>
        <v>158460222400</v>
      </c>
    </row>
    <row r="9" spans="1:8" ht="45" customHeight="1" x14ac:dyDescent="0.25">
      <c r="A9" s="20">
        <v>3</v>
      </c>
      <c r="B9" s="3" t="s">
        <v>164</v>
      </c>
      <c r="C9" s="19">
        <v>325440</v>
      </c>
      <c r="D9" s="4">
        <f>SUM(F32:F35)</f>
        <v>45000</v>
      </c>
      <c r="E9" s="5">
        <f t="shared" ref="E9" si="0">C9*D9</f>
        <v>14644800000</v>
      </c>
      <c r="F9" s="6"/>
      <c r="G9" s="5">
        <f>E9</f>
        <v>14644800000</v>
      </c>
    </row>
    <row r="10" spans="1:8" ht="28.5" customHeight="1" x14ac:dyDescent="0.25">
      <c r="A10" s="2"/>
      <c r="B10" s="107"/>
      <c r="C10" s="107"/>
      <c r="D10" s="107"/>
      <c r="E10" s="107"/>
      <c r="F10" s="107"/>
      <c r="G10" s="56"/>
    </row>
    <row r="11" spans="1:8" ht="27" customHeight="1" x14ac:dyDescent="0.25">
      <c r="A11" s="93" t="s">
        <v>161</v>
      </c>
      <c r="B11" s="93"/>
      <c r="C11" s="93"/>
      <c r="D11" s="93"/>
      <c r="E11" s="93"/>
      <c r="F11" s="93"/>
      <c r="G11" s="93"/>
    </row>
    <row r="12" spans="1:8" ht="25.5" x14ac:dyDescent="0.25">
      <c r="A12" s="45" t="s">
        <v>1</v>
      </c>
      <c r="B12" s="45" t="s">
        <v>102</v>
      </c>
      <c r="C12" s="45" t="s">
        <v>103</v>
      </c>
      <c r="D12" s="45" t="s">
        <v>104</v>
      </c>
      <c r="E12" s="45" t="s">
        <v>49</v>
      </c>
      <c r="F12" s="51" t="s">
        <v>162</v>
      </c>
      <c r="G12" s="45" t="s">
        <v>15</v>
      </c>
    </row>
    <row r="13" spans="1:8" ht="21.95" customHeight="1" x14ac:dyDescent="0.25">
      <c r="A13" s="46"/>
      <c r="B13" s="106" t="s">
        <v>105</v>
      </c>
      <c r="C13" s="95"/>
      <c r="D13" s="95"/>
      <c r="E13" s="95"/>
      <c r="F13" s="95"/>
      <c r="G13" s="96"/>
    </row>
    <row r="14" spans="1:8" x14ac:dyDescent="0.25">
      <c r="A14" s="47" t="s">
        <v>9</v>
      </c>
      <c r="B14" s="48"/>
      <c r="C14" s="48" t="s">
        <v>123</v>
      </c>
      <c r="D14" s="47"/>
      <c r="E14" s="47" t="s">
        <v>72</v>
      </c>
      <c r="F14" s="49" t="s">
        <v>165</v>
      </c>
      <c r="G14" s="48"/>
    </row>
    <row r="15" spans="1:8" x14ac:dyDescent="0.25">
      <c r="A15" s="40" t="s">
        <v>12</v>
      </c>
      <c r="B15" s="41"/>
      <c r="C15" s="43" t="s">
        <v>124</v>
      </c>
      <c r="D15" s="40"/>
      <c r="E15" s="40" t="s">
        <v>108</v>
      </c>
      <c r="F15" s="49" t="s">
        <v>165</v>
      </c>
      <c r="G15" s="41"/>
    </row>
    <row r="16" spans="1:8" x14ac:dyDescent="0.25">
      <c r="A16" s="47" t="s">
        <v>14</v>
      </c>
      <c r="B16" s="48"/>
      <c r="C16" s="48" t="s">
        <v>125</v>
      </c>
      <c r="D16" s="47"/>
      <c r="E16" s="47" t="s">
        <v>111</v>
      </c>
      <c r="F16" s="49" t="s">
        <v>165</v>
      </c>
      <c r="G16" s="48"/>
    </row>
    <row r="17" spans="1:8" x14ac:dyDescent="0.25">
      <c r="A17" s="40" t="s">
        <v>30</v>
      </c>
      <c r="B17" s="41"/>
      <c r="C17" s="41" t="s">
        <v>126</v>
      </c>
      <c r="D17" s="40"/>
      <c r="E17" s="40" t="s">
        <v>111</v>
      </c>
      <c r="F17" s="49" t="s">
        <v>165</v>
      </c>
      <c r="G17" s="41"/>
    </row>
    <row r="18" spans="1:8" ht="21.95" customHeight="1" x14ac:dyDescent="0.25">
      <c r="A18" s="46"/>
      <c r="B18" s="102" t="s">
        <v>112</v>
      </c>
      <c r="C18" s="95"/>
      <c r="D18" s="95"/>
      <c r="E18" s="95"/>
      <c r="F18" s="95"/>
      <c r="G18" s="96"/>
    </row>
    <row r="19" spans="1:8" ht="38.25" x14ac:dyDescent="0.25">
      <c r="A19" s="47" t="s">
        <v>32</v>
      </c>
      <c r="B19" s="48"/>
      <c r="C19" s="50" t="s">
        <v>127</v>
      </c>
      <c r="D19" s="47"/>
      <c r="E19" s="47" t="s">
        <v>72</v>
      </c>
      <c r="F19" s="49" t="s">
        <v>165</v>
      </c>
      <c r="G19" s="48"/>
    </row>
    <row r="20" spans="1:8" x14ac:dyDescent="0.25">
      <c r="A20" s="40" t="s">
        <v>34</v>
      </c>
      <c r="B20" s="41"/>
      <c r="C20" s="43" t="s">
        <v>128</v>
      </c>
      <c r="D20" s="40"/>
      <c r="E20" s="40" t="s">
        <v>72</v>
      </c>
      <c r="F20" s="49" t="s">
        <v>165</v>
      </c>
      <c r="G20" s="41"/>
    </row>
    <row r="21" spans="1:8" x14ac:dyDescent="0.25">
      <c r="A21" s="47" t="s">
        <v>38</v>
      </c>
      <c r="B21" s="48"/>
      <c r="C21" s="50" t="s">
        <v>129</v>
      </c>
      <c r="D21" s="47"/>
      <c r="E21" s="47" t="s">
        <v>72</v>
      </c>
      <c r="F21" s="49" t="s">
        <v>165</v>
      </c>
      <c r="G21" s="48"/>
    </row>
    <row r="22" spans="1:8" x14ac:dyDescent="0.25">
      <c r="A22" s="47" t="s">
        <v>130</v>
      </c>
      <c r="B22" s="48"/>
      <c r="C22" s="48" t="s">
        <v>131</v>
      </c>
      <c r="D22" s="47"/>
      <c r="E22" s="47" t="s">
        <v>115</v>
      </c>
      <c r="F22" s="49" t="s">
        <v>165</v>
      </c>
      <c r="G22" s="48"/>
    </row>
    <row r="23" spans="1:8" x14ac:dyDescent="0.25">
      <c r="A23" s="40" t="s">
        <v>132</v>
      </c>
      <c r="B23" s="41"/>
      <c r="C23" s="41" t="s">
        <v>133</v>
      </c>
      <c r="D23" s="40"/>
      <c r="E23" s="40" t="s">
        <v>118</v>
      </c>
      <c r="F23" s="49" t="s">
        <v>165</v>
      </c>
      <c r="G23" s="41"/>
    </row>
    <row r="24" spans="1:8" x14ac:dyDescent="0.25">
      <c r="A24" s="47" t="s">
        <v>134</v>
      </c>
      <c r="B24" s="48"/>
      <c r="C24" s="50" t="s">
        <v>135</v>
      </c>
      <c r="D24" s="47"/>
      <c r="E24" s="47" t="s">
        <v>120</v>
      </c>
      <c r="F24" s="49" t="s">
        <v>165</v>
      </c>
      <c r="G24" s="48"/>
    </row>
    <row r="25" spans="1:8" ht="21.95" customHeight="1" x14ac:dyDescent="0.25">
      <c r="A25" s="46"/>
      <c r="B25" s="102" t="s">
        <v>136</v>
      </c>
      <c r="C25" s="95"/>
      <c r="D25" s="95"/>
      <c r="E25" s="95"/>
      <c r="F25" s="95"/>
      <c r="G25" s="96"/>
      <c r="H25" s="69"/>
    </row>
    <row r="26" spans="1:8" ht="26.25" customHeight="1" x14ac:dyDescent="0.25">
      <c r="A26" s="47" t="s">
        <v>137</v>
      </c>
      <c r="B26" s="48"/>
      <c r="C26" s="48" t="s">
        <v>138</v>
      </c>
      <c r="D26" s="47"/>
      <c r="E26" s="47" t="s">
        <v>139</v>
      </c>
      <c r="F26" s="55">
        <v>49700</v>
      </c>
      <c r="G26" s="48"/>
      <c r="H26" s="67" t="s">
        <v>181</v>
      </c>
    </row>
    <row r="27" spans="1:8" ht="33" customHeight="1" x14ac:dyDescent="0.25">
      <c r="A27" s="40" t="s">
        <v>140</v>
      </c>
      <c r="B27" s="41"/>
      <c r="C27" s="58" t="s">
        <v>141</v>
      </c>
      <c r="D27" s="40"/>
      <c r="E27" s="40" t="s">
        <v>139</v>
      </c>
      <c r="F27" s="54">
        <f>5*22400</f>
        <v>112000</v>
      </c>
      <c r="G27" s="41"/>
      <c r="H27" s="67" t="s">
        <v>183</v>
      </c>
    </row>
    <row r="28" spans="1:8" ht="26.25" customHeight="1" x14ac:dyDescent="0.25">
      <c r="A28" s="40" t="s">
        <v>142</v>
      </c>
      <c r="B28" s="41"/>
      <c r="C28" s="59" t="s">
        <v>143</v>
      </c>
      <c r="D28" s="40"/>
      <c r="E28" s="40" t="s">
        <v>139</v>
      </c>
      <c r="F28" s="54">
        <f>2*14400</f>
        <v>28800</v>
      </c>
      <c r="G28" s="41"/>
      <c r="H28" s="67" t="s">
        <v>184</v>
      </c>
    </row>
    <row r="29" spans="1:8" ht="26.25" customHeight="1" x14ac:dyDescent="0.25">
      <c r="A29" s="47" t="s">
        <v>144</v>
      </c>
      <c r="B29" s="48"/>
      <c r="C29" s="59" t="s">
        <v>145</v>
      </c>
      <c r="D29" s="47"/>
      <c r="E29" s="47" t="s">
        <v>146</v>
      </c>
      <c r="F29" s="55">
        <v>58300</v>
      </c>
      <c r="G29" s="48"/>
      <c r="H29" s="67" t="s">
        <v>185</v>
      </c>
    </row>
    <row r="30" spans="1:8" ht="38.25" x14ac:dyDescent="0.25">
      <c r="A30" s="47"/>
      <c r="B30" s="48"/>
      <c r="C30" s="50" t="s">
        <v>147</v>
      </c>
      <c r="D30" s="47"/>
      <c r="E30" s="40" t="s">
        <v>139</v>
      </c>
      <c r="F30" s="47"/>
      <c r="G30" s="50" t="s">
        <v>148</v>
      </c>
    </row>
    <row r="31" spans="1:8" ht="21.95" customHeight="1" x14ac:dyDescent="0.25">
      <c r="A31" s="46"/>
      <c r="B31" s="102" t="s">
        <v>149</v>
      </c>
      <c r="C31" s="95"/>
      <c r="D31" s="95"/>
      <c r="E31" s="95"/>
      <c r="F31" s="95"/>
      <c r="G31" s="96"/>
    </row>
    <row r="32" spans="1:8" ht="25.5" x14ac:dyDescent="0.25">
      <c r="A32" s="40" t="s">
        <v>150</v>
      </c>
      <c r="B32" s="41"/>
      <c r="C32" s="41" t="s">
        <v>188</v>
      </c>
      <c r="D32" s="40"/>
      <c r="E32" s="40" t="s">
        <v>151</v>
      </c>
      <c r="F32" s="54">
        <v>45000</v>
      </c>
      <c r="G32" s="41" t="s">
        <v>152</v>
      </c>
      <c r="H32" s="66" t="s">
        <v>189</v>
      </c>
    </row>
    <row r="33" spans="1:7" ht="63.75" x14ac:dyDescent="0.25">
      <c r="A33" s="47" t="s">
        <v>153</v>
      </c>
      <c r="B33" s="48"/>
      <c r="C33" s="48" t="s">
        <v>186</v>
      </c>
      <c r="D33" s="47"/>
      <c r="E33" s="47" t="s">
        <v>154</v>
      </c>
      <c r="F33" s="54"/>
      <c r="G33" s="50" t="s">
        <v>155</v>
      </c>
    </row>
    <row r="34" spans="1:7" x14ac:dyDescent="0.25">
      <c r="A34" s="40" t="s">
        <v>156</v>
      </c>
      <c r="B34" s="41"/>
      <c r="C34" s="41" t="s">
        <v>187</v>
      </c>
      <c r="D34" s="40"/>
      <c r="E34" s="40" t="s">
        <v>151</v>
      </c>
      <c r="F34" s="54"/>
      <c r="G34" s="41"/>
    </row>
    <row r="35" spans="1:7" x14ac:dyDescent="0.25">
      <c r="A35" s="47" t="s">
        <v>157</v>
      </c>
      <c r="B35" s="48"/>
      <c r="C35" s="50" t="s">
        <v>158</v>
      </c>
      <c r="D35" s="47"/>
      <c r="E35" s="49" t="s">
        <v>159</v>
      </c>
      <c r="F35" s="54"/>
      <c r="G35" s="50" t="s">
        <v>160</v>
      </c>
    </row>
    <row r="36" spans="1:7" ht="21.95" customHeight="1" x14ac:dyDescent="0.25">
      <c r="A36" s="46"/>
      <c r="B36" s="102" t="s">
        <v>163</v>
      </c>
      <c r="C36" s="95"/>
      <c r="D36" s="95"/>
      <c r="E36" s="95"/>
      <c r="F36" s="95"/>
      <c r="G36" s="96"/>
    </row>
  </sheetData>
  <mergeCells count="11">
    <mergeCell ref="B31:G31"/>
    <mergeCell ref="B36:G36"/>
    <mergeCell ref="A6:G6"/>
    <mergeCell ref="A11:G11"/>
    <mergeCell ref="A2:G2"/>
    <mergeCell ref="A3:G3"/>
    <mergeCell ref="A4:G4"/>
    <mergeCell ref="B13:G13"/>
    <mergeCell ref="B18:G18"/>
    <mergeCell ref="B25:G25"/>
    <mergeCell ref="B10:F10"/>
  </mergeCells>
  <pageMargins left="0.19685039370078741" right="0.19685039370078741" top="0.19685039370078741" bottom="0.15748031496062992" header="0.19685039370078741" footer="0.19685039370078741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TỔNG HỢP</vt:lpstr>
      <vt:lpstr>THAM CHIẾU</vt:lpstr>
      <vt:lpstr>TE dưới 6 tuổi</vt:lpstr>
      <vt:lpstr>TE từ 6-&lt;18 tuổi</vt:lpstr>
      <vt:lpstr>Người từ 18 tuổi trở lên</vt:lpstr>
      <vt:lpstr>'TỔNG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Admin PC</cp:lastModifiedBy>
  <cp:revision>0</cp:revision>
  <cp:lastPrinted>2026-05-19T09:07:41Z</cp:lastPrinted>
  <dcterms:created xsi:type="dcterms:W3CDTF">2026-05-19T01:32:22Z</dcterms:created>
  <dcterms:modified xsi:type="dcterms:W3CDTF">2026-05-19T09:08:04Z</dcterms:modified>
  <dc:language>en-US</dc:language>
</cp:coreProperties>
</file>