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10" yWindow="-110" windowWidth="23260" windowHeight="12460" tabRatio="766" firstSheet="1" activeTab="1"/>
  </bookViews>
  <sheets>
    <sheet name="SGV" sheetId="13" state="veryHidden" r:id="rId1"/>
    <sheet name="Phụ lục" sheetId="1" r:id="rId2"/>
    <sheet name="1. Trợ cấp ốm đau" sheetId="3" r:id="rId3"/>
    <sheet name="2. Hỗ trợ tiền ăn nằm Nội trú" sheetId="4" r:id="rId4"/>
    <sheet name="3. Điều dưỡng tại tỉnh" sheetId="5" r:id="rId5"/>
    <sheet name="4. Hỗ trợ KCB tại BV" sheetId="6" r:id="rId6"/>
    <sheet name="5Điều dưỡng tại nhà, ngoài tỉnh" sheetId="2" r:id="rId7"/>
    <sheet name="6. HT bệnh hiểm nghèo" sheetId="8" r:id="rId8"/>
    <sheet name="7. Thuốc, TP BVSK" sheetId="10" r:id="rId9"/>
    <sheet name="8. KSK định kỳ" sheetId="11" r:id="rId10"/>
    <sheet name="9. ĐT làm công tác BVSK" sheetId="12" r:id="rId11"/>
  </sheets>
  <externalReferences>
    <externalReference r:id="rId12"/>
  </externalReferences>
  <definedNames>
    <definedName name="OLE_LINK1" localSheetId="1">'Phụ lục'!$B$15</definedName>
    <definedName name="_xlnm.Print_Area" localSheetId="2">'1. Trợ cấp ốm đau'!$A$1:$K$13</definedName>
    <definedName name="_xlnm.Print_Area" localSheetId="10">'9. ĐT làm công tác BVSK'!$A$1:$K$15</definedName>
    <definedName name="_xlnm.Print_Area" localSheetId="1">'Phụ lục'!$A$1:$E$51</definedName>
    <definedName name="_xlnm.Print_Titles" localSheetId="2">'1. Trợ cấp ốm đau'!$1:$4</definedName>
    <definedName name="_xlnm.Print_Titles" localSheetId="3">'2. Hỗ trợ tiền ăn nằm Nội trú'!$1:$4</definedName>
    <definedName name="_xlnm.Print_Titles" localSheetId="4">'3. Điều dưỡng tại tỉnh'!$1:$5</definedName>
    <definedName name="_xlnm.Print_Titles" localSheetId="5">'4. Hỗ trợ KCB tại BV'!$1:$5</definedName>
    <definedName name="_xlnm.Print_Titles" localSheetId="6">'5Điều dưỡng tại nhà, ngoài tỉnh'!$1:$1</definedName>
    <definedName name="_xlnm.Print_Titles" localSheetId="7">'6. HT bệnh hiểm nghèo'!$1:$4</definedName>
    <definedName name="_xlnm.Print_Titles" localSheetId="8">'7. Thuốc, TP BVSK'!$1:$4</definedName>
    <definedName name="_xlnm.Print_Titles" localSheetId="10">'9. ĐT làm công tác BVSK'!$1:$5</definedName>
    <definedName name="_xlnm.Print_Titles" localSheetId="1">'Phụ lục'!$5:$5</definedName>
  </definedNames>
  <calcPr calcId="162913"/>
</workbook>
</file>

<file path=xl/calcChain.xml><?xml version="1.0" encoding="utf-8"?>
<calcChain xmlns="http://schemas.openxmlformats.org/spreadsheetml/2006/main">
  <c r="E5" i="4" l="1"/>
  <c r="L7" i="5" l="1"/>
  <c r="K7" i="5"/>
  <c r="D13" i="1"/>
  <c r="E11" i="10"/>
  <c r="K5" i="3"/>
  <c r="J11" i="3"/>
  <c r="C11" i="3"/>
  <c r="G11" i="3"/>
  <c r="G14" i="11"/>
  <c r="G10" i="11"/>
  <c r="G9" i="11"/>
  <c r="G7" i="11"/>
  <c r="G8" i="11"/>
  <c r="H8" i="10"/>
  <c r="I8" i="10" s="1"/>
  <c r="H7" i="10"/>
  <c r="I7" i="10" s="1"/>
  <c r="H6" i="10"/>
  <c r="D30" i="1" s="1"/>
  <c r="G9" i="8"/>
  <c r="G8" i="8"/>
  <c r="G7" i="8"/>
  <c r="G6" i="8"/>
  <c r="G6" i="6"/>
  <c r="I6" i="6"/>
  <c r="G9" i="3"/>
  <c r="G8" i="3"/>
  <c r="G7" i="3"/>
  <c r="G6" i="3"/>
  <c r="G5" i="3"/>
  <c r="H10" i="10"/>
  <c r="D34" i="1" s="1"/>
  <c r="H9" i="10"/>
  <c r="D33" i="1" s="1"/>
  <c r="D32" i="1"/>
  <c r="H5" i="10"/>
  <c r="I5" i="10" s="1"/>
  <c r="D29" i="1"/>
  <c r="C30" i="1"/>
  <c r="C31" i="1"/>
  <c r="C32" i="1"/>
  <c r="C33" i="1"/>
  <c r="C34" i="1"/>
  <c r="C29" i="1"/>
  <c r="G10" i="8"/>
  <c r="J10" i="8" s="1"/>
  <c r="D27" i="1" s="1"/>
  <c r="C27" i="1"/>
  <c r="I9" i="10" l="1"/>
  <c r="H11" i="10"/>
  <c r="I11" i="10" s="1"/>
  <c r="I10" i="10"/>
  <c r="D31" i="1"/>
  <c r="I6" i="10"/>
  <c r="E12" i="1" l="1"/>
  <c r="C43" i="1" l="1"/>
  <c r="C49" i="1"/>
  <c r="C20" i="1" l="1"/>
  <c r="J6" i="11" l="1"/>
  <c r="K6" i="11" s="1"/>
  <c r="J7" i="11"/>
  <c r="C37" i="1"/>
  <c r="H5" i="4" l="1"/>
  <c r="J8" i="11" l="1"/>
  <c r="K10" i="8"/>
  <c r="E27" i="1" s="1"/>
  <c r="K6" i="5"/>
  <c r="L6" i="5" s="1"/>
  <c r="J6" i="8"/>
  <c r="D23" i="1" s="1"/>
  <c r="J10" i="3"/>
  <c r="K10" i="3" s="1"/>
  <c r="J5" i="3"/>
  <c r="D7" i="1" l="1"/>
  <c r="D12" i="1"/>
  <c r="C12" i="1"/>
  <c r="B8" i="1"/>
  <c r="B9" i="1"/>
  <c r="B10" i="1"/>
  <c r="B11" i="1"/>
  <c r="B12" i="1"/>
  <c r="B7" i="1"/>
  <c r="D44" i="1"/>
  <c r="C50" i="1"/>
  <c r="K12" i="11"/>
  <c r="K13" i="11"/>
  <c r="J9" i="11"/>
  <c r="J10" i="11"/>
  <c r="K10" i="11" s="1"/>
  <c r="F8" i="11"/>
  <c r="K8" i="11" s="1"/>
  <c r="K9" i="11" l="1"/>
  <c r="D39" i="1"/>
  <c r="D40" i="1"/>
  <c r="D41" i="1"/>
  <c r="C38" i="1"/>
  <c r="C39" i="1"/>
  <c r="C40" i="1"/>
  <c r="C41" i="1"/>
  <c r="C42" i="1"/>
  <c r="C36" i="1"/>
  <c r="J9" i="3"/>
  <c r="J8" i="3"/>
  <c r="J9" i="12"/>
  <c r="F9" i="12"/>
  <c r="D10" i="1" l="1"/>
  <c r="D11" i="1"/>
  <c r="D47" i="1"/>
  <c r="K9" i="12"/>
  <c r="D15" i="1"/>
  <c r="D17" i="1"/>
  <c r="J10" i="12"/>
  <c r="J8" i="12"/>
  <c r="J11" i="12"/>
  <c r="J7" i="12"/>
  <c r="J5" i="8"/>
  <c r="D22" i="1" s="1"/>
  <c r="J12" i="12" l="1"/>
  <c r="D45" i="1"/>
  <c r="K11" i="12"/>
  <c r="D50" i="1"/>
  <c r="D46" i="1"/>
  <c r="D48" i="1"/>
  <c r="K6" i="2"/>
  <c r="F10" i="12"/>
  <c r="F8" i="12"/>
  <c r="F7" i="12"/>
  <c r="C45" i="1" s="1"/>
  <c r="F6" i="12"/>
  <c r="C14" i="11"/>
  <c r="F9" i="8"/>
  <c r="C26" i="1" s="1"/>
  <c r="F8" i="8"/>
  <c r="C25" i="1" s="1"/>
  <c r="F7" i="8"/>
  <c r="C24" i="1" s="1"/>
  <c r="F6" i="8"/>
  <c r="C23" i="1" s="1"/>
  <c r="F5" i="8"/>
  <c r="G12" i="2"/>
  <c r="G6" i="2"/>
  <c r="G6" i="5"/>
  <c r="C14" i="1" s="1"/>
  <c r="F9" i="3"/>
  <c r="F8" i="3"/>
  <c r="K8" i="3" s="1"/>
  <c r="E10" i="1" s="1"/>
  <c r="F7" i="3"/>
  <c r="C9" i="1" s="1"/>
  <c r="F6" i="3"/>
  <c r="F5" i="3"/>
  <c r="K9" i="3" l="1"/>
  <c r="E11" i="1" s="1"/>
  <c r="F11" i="3"/>
  <c r="K11" i="3" s="1"/>
  <c r="F11" i="8"/>
  <c r="C21" i="1" s="1"/>
  <c r="C22" i="1"/>
  <c r="C7" i="1"/>
  <c r="E7" i="1"/>
  <c r="C11" i="1"/>
  <c r="C8" i="1"/>
  <c r="C10" i="1"/>
  <c r="K8" i="12"/>
  <c r="F14" i="11"/>
  <c r="C35" i="1" s="1"/>
  <c r="K7" i="11"/>
  <c r="K10" i="12"/>
  <c r="K7" i="12"/>
  <c r="C44" i="1"/>
  <c r="F12" i="12"/>
  <c r="K6" i="12"/>
  <c r="J9" i="8"/>
  <c r="D26" i="1" s="1"/>
  <c r="K12" i="12" l="1"/>
  <c r="K9" i="8"/>
  <c r="E26" i="1" s="1"/>
  <c r="D36" i="1" l="1"/>
  <c r="D42" i="1" l="1"/>
  <c r="D38" i="1"/>
  <c r="D37" i="1"/>
  <c r="J14" i="11"/>
  <c r="K14" i="11" s="1"/>
  <c r="E41" i="1"/>
  <c r="J6" i="3"/>
  <c r="J7" i="3"/>
  <c r="K7" i="3" s="1"/>
  <c r="E9" i="1" s="1"/>
  <c r="K6" i="3" l="1"/>
  <c r="E8" i="1" s="1"/>
  <c r="D8" i="1"/>
  <c r="E6" i="1"/>
  <c r="D9" i="1"/>
  <c r="D35" i="1"/>
  <c r="D14" i="1"/>
  <c r="E14" i="1" s="1"/>
  <c r="D7" i="5"/>
  <c r="G7" i="5"/>
  <c r="E39" i="1" l="1"/>
  <c r="C15" i="1"/>
  <c r="E15" i="1" s="1"/>
  <c r="C17" i="1"/>
  <c r="E40" i="1"/>
  <c r="J6" i="6" l="1"/>
  <c r="G11" i="2"/>
  <c r="G13" i="2" s="1"/>
  <c r="K11" i="2"/>
  <c r="K12" i="2"/>
  <c r="L12" i="2" s="1"/>
  <c r="L11" i="2" l="1"/>
  <c r="K13" i="2"/>
  <c r="L13" i="2"/>
  <c r="C6" i="4"/>
  <c r="E6" i="4"/>
  <c r="C13" i="1" s="1"/>
  <c r="E13" i="1" s="1"/>
  <c r="H6" i="4" l="1"/>
  <c r="I5" i="4" l="1"/>
  <c r="I6" i="4"/>
  <c r="F11" i="10" l="1"/>
  <c r="C11" i="10"/>
  <c r="E50" i="1" l="1"/>
  <c r="J7" i="8" l="1"/>
  <c r="D24" i="1" s="1"/>
  <c r="J8" i="8"/>
  <c r="D25" i="1" s="1"/>
  <c r="E38" i="1"/>
  <c r="E31" i="1"/>
  <c r="E32" i="1"/>
  <c r="J11" i="8" l="1"/>
  <c r="D21" i="1" s="1"/>
  <c r="E30" i="1"/>
  <c r="D43" i="1"/>
  <c r="E47" i="1"/>
  <c r="E46" i="1"/>
  <c r="E45" i="1"/>
  <c r="E48" i="1"/>
  <c r="E36" i="1"/>
  <c r="E37" i="1"/>
  <c r="E35" i="1"/>
  <c r="D28" i="1"/>
  <c r="K7" i="8"/>
  <c r="E24" i="1" s="1"/>
  <c r="H13" i="2"/>
  <c r="K7" i="2"/>
  <c r="D19" i="1" l="1"/>
  <c r="D18" i="1"/>
  <c r="K5" i="8"/>
  <c r="E21" i="1"/>
  <c r="D20" i="1"/>
  <c r="E43" i="1"/>
  <c r="E44" i="1"/>
  <c r="C28" i="1"/>
  <c r="E28" i="1" s="1"/>
  <c r="K6" i="8"/>
  <c r="E23" i="1" s="1"/>
  <c r="E29" i="1"/>
  <c r="E17" i="1"/>
  <c r="K8" i="8"/>
  <c r="E25" i="1" s="1"/>
  <c r="E16" i="1"/>
  <c r="K11" i="8" l="1"/>
  <c r="E22" i="1"/>
  <c r="G7" i="2"/>
  <c r="L6" i="2"/>
  <c r="C19" i="1" l="1"/>
  <c r="E19" i="1" s="1"/>
  <c r="C18" i="1"/>
  <c r="L7" i="2"/>
  <c r="E18" i="1"/>
  <c r="C6" i="1"/>
  <c r="C51" i="1" s="1"/>
  <c r="E20" i="1"/>
  <c r="D6" i="1"/>
  <c r="D51" i="1" s="1"/>
  <c r="E51" i="1" l="1"/>
</calcChain>
</file>

<file path=xl/comments1.xml><?xml version="1.0" encoding="utf-8"?>
<comments xmlns="http://schemas.openxmlformats.org/spreadsheetml/2006/main">
  <authors>
    <author>Author</author>
  </authors>
  <commentList>
    <comment ref="G11" authorId="0" shapeId="0">
      <text>
        <r>
          <rPr>
            <sz val="9"/>
            <color indexed="81"/>
            <rFont val="Tahoma"/>
            <family val="2"/>
          </rPr>
          <t xml:space="preserve">
số lượng người theo số thực tế chi trả các năm</t>
        </r>
      </text>
    </comment>
    <comment ref="C12" authorId="0" shapeId="0">
      <text>
        <r>
          <rPr>
            <sz val="9"/>
            <color indexed="81"/>
            <rFont val="Tahoma"/>
            <family val="2"/>
          </rPr>
          <t xml:space="preserve">
số lượng người theo số thực tế chi trả các năm</t>
        </r>
      </text>
    </comment>
  </commentList>
</comments>
</file>

<file path=xl/sharedStrings.xml><?xml version="1.0" encoding="utf-8"?>
<sst xmlns="http://schemas.openxmlformats.org/spreadsheetml/2006/main" count="270" uniqueCount="110">
  <si>
    <t>STT</t>
  </si>
  <si>
    <t>Thành tiền</t>
  </si>
  <si>
    <t>Tổng cộng</t>
  </si>
  <si>
    <t>Nội dung các nhiệm vụ chi</t>
  </si>
  <si>
    <t>Đối tượng cán bộ diện bảo vệ sức khỏe</t>
  </si>
  <si>
    <t>Số lượng (người)</t>
  </si>
  <si>
    <t>Kinh phí tăng thêm</t>
  </si>
  <si>
    <t>Định mức thăm hỏi</t>
  </si>
  <si>
    <t>1. Điều dưỡng tại nhà</t>
  </si>
  <si>
    <t>Số lượng xuất/ năm</t>
  </si>
  <si>
    <t>Định mức hỗ trợ chế độ điều dưỡng</t>
  </si>
  <si>
    <t>Thời gian điều dưỡng/năm</t>
  </si>
  <si>
    <t>2. Điều dưỡng ngoài tỉnh</t>
  </si>
  <si>
    <t>Năm</t>
  </si>
  <si>
    <t>Số lượt trợ cấp/năm</t>
  </si>
  <si>
    <t xml:space="preserve">Định mức hỗ trợ </t>
  </si>
  <si>
    <t>Định mức hỗ trợ/1 năm</t>
  </si>
  <si>
    <t>Chế độ thanh toán thuốc đặc trị, thuốc biệt dược, thuốc bổ và thực phẩm bảo vệ sức khoẻ theo chỉ định của Hội đồng chuyên môn bảo vệ, chăm sóc sức khỏe cán bộ tỉnh</t>
  </si>
  <si>
    <t>PHƯƠNG ÁN ĐIỀU CHỈNH KINH PHÍ KHÁM SỨC KHỎE ĐỊNH KỲ ĐỐI VỚI CÁN BỘ</t>
  </si>
  <si>
    <t>Số lượt khám/ 1 năm</t>
  </si>
  <si>
    <t>Đối tượng hiện tại</t>
  </si>
  <si>
    <t>Thành viên Ban Bảo vệ, chăm sóc sức khỏe cán bộ, thành viên Hội đồng chuyên môn</t>
  </si>
  <si>
    <t>Các bác sĩ, trực tiếp tham gia khám sức khỏe định kỳ đối với cán bộ thuộc diện Ban Thường vụ Tỉnh ủy quản lý</t>
  </si>
  <si>
    <t xml:space="preserve"> Nhân viên y tế trực tiếp tham gia khám sức khỏe định kỳ đối với cán bộ thuộc diện Ban Thường vụ Tỉnh ủy quản lý</t>
  </si>
  <si>
    <t>Thành viên Ban Bảo vệ, chăm sóc sức khỏe cán bộ, thành viên</t>
  </si>
  <si>
    <t>TT</t>
  </si>
  <si>
    <t>PHƯƠNG ÁN ĐIỀU CHỈNH CHẾ ĐỘ THANH TOÁN THUỐC, BIỆT DƯỢC, THUỐC BỔ 
VÀ THỰC PHẨM BẢO VỆ SỨC KHỎE THEO CHỈ ĐỊNH CỦA HĐ CHUYÊN MÔN</t>
  </si>
  <si>
    <t>Số lượt trợ cấp</t>
  </si>
  <si>
    <t>Cán bộ, viên chức đang công tác tại các bệnh viện Trung ương được Ban Bảo vệ và chăm sóc sức khoẻ tỉnh mời tham gia hỗ trợ hội chẩn và kết luận khám sức khỏe định kỳ</t>
  </si>
  <si>
    <t>Thời gian điều dưỡng/năm (ngày)</t>
  </si>
  <si>
    <t>Chế độ Điều dưỡng tại nhà</t>
  </si>
  <si>
    <t>Hỗ trợ viện phí</t>
  </si>
  <si>
    <t xml:space="preserve">Định mức hỗ trợ  </t>
  </si>
  <si>
    <t>Định mức hỗ trợ</t>
  </si>
  <si>
    <t>Định mức hỗ trợ chế độ điều dưỡng/đợt</t>
  </si>
  <si>
    <t>Chế độ điều dưỡng, phục hồi sức khỏe</t>
  </si>
  <si>
    <t>Chế độ hỗ trợ chữa bệnh đối với đối tượng mắc hiểm nghèo</t>
  </si>
  <si>
    <t xml:space="preserve">Chế độ khám sức khỏe đình kỳ </t>
  </si>
  <si>
    <t xml:space="preserve">Viên chức, bác sĩ, nhân viên y tế được giao nhiệm vụ trực tiếp và thường xuyên thực hiện công tác bảo vệ, chăm sóc sức khỏe cán bộ </t>
  </si>
  <si>
    <t>PHƯƠNG ÁN ĐIỀU CHỈNH KINH PHÍ THỰC HIỆN CHẾ ĐỘ TRỢ CẤP THĂM HỎI KHI ĐIỀU TRỊ 
NỘI TRÚ TẠI CÁC CƠ SỞ KHÁM, CHỮA BỆNH</t>
  </si>
  <si>
    <t>PHƯƠNG ÁN ĐIỀU CHỈNH KINH PHÍ THỰC HIỆN CHẾ ĐỘ HỖ TRỢ TIỀN ĂN KHI ĐIỀU TRỊ NỘI TRÚ 
TẠI CÁC CƠ SỞ KHÁM, CHỮA BỆNH</t>
  </si>
  <si>
    <t>PHƯƠNG ÁN ĐIỀU CHỈNH KINH PHÍ THỰC HIỆN CHẾ ĐỘ ĐIỀU DƯỠNG NGOẠI TRÚ</t>
  </si>
  <si>
    <t>PHƯƠNG ÁN ĐIỀU CHỈNH KINH PHÍ THỰC HIỆN CHẾ ĐỘ TRỢ CẤP CHỮA BỆNH VỚI 
CÁC ĐỐI TƯỢNG MẮC BỆNH HIỂM NGHÈO</t>
  </si>
  <si>
    <t>Mức hỗ trợ</t>
  </si>
  <si>
    <t>Thành tiền*</t>
  </si>
  <si>
    <t>Chế độ đối với cán bộ, công chức, viên chức làm nhiệm vụ bảo vệ, chăm sóc sức khỏe cán bộ</t>
  </si>
  <si>
    <t>PHƯƠNG ÁN ĐIỀU CHỈNH KINH PHÍ CHẾ ĐỘ ĐỐI VỚI CÁN BỘ, CÔNG CHỨC, VIÊN CHỨC LÀM NHIỆM VỤ BẢO VỆ, CHĂM SÓC SỨC KHỎE CÁN BỘ TỈNH</t>
  </si>
  <si>
    <t>Đối tượng 1</t>
  </si>
  <si>
    <t>Đối tượng 2</t>
  </si>
  <si>
    <t>Đối tượng 3</t>
  </si>
  <si>
    <t>Đối tượng 4</t>
  </si>
  <si>
    <t>Đối tượng 1, 2, 3</t>
  </si>
  <si>
    <t>Đối tượng 2 (đã nghỉ hưu)</t>
  </si>
  <si>
    <t>Kinh phí theo dự thảo Nghị quyết</t>
  </si>
  <si>
    <t>Thành viên hội đồng chuyên môn bảo vệ sức khỏe cán bộ tỉnh</t>
  </si>
  <si>
    <t>Kinh phí theo định mức tại dự thảo Nghị quyết</t>
  </si>
  <si>
    <t>Chế độ hỗ trợ thăm hỏi khi điều trị nội trú tại các cơ sở khám chữa bệnh</t>
  </si>
  <si>
    <t>Chế độ hỗ trợ tiền ăn khi đi điều trị nội trú tại các cơ sở khám chữa bệnh</t>
  </si>
  <si>
    <t>Chế độ hỗ trợ viện phí khi khám bệnh, chữa bệnh tại các cơ sở khám chữa bệnh</t>
  </si>
  <si>
    <t>Số lượt thăm hỏi/1 năm</t>
  </si>
  <si>
    <t>Tổng số ngày hỗ trợ/năm</t>
  </si>
  <si>
    <t>Đối tượng do Ban Tổ chức Tỉnh ủy phân bổ</t>
  </si>
  <si>
    <t>PHƯƠNG ÁN ĐIỀU CHỈNH KINH PHÍ THỰC HIỆN CHẾ ĐỘ HỖ TRỢ VIỆN PHÍ 
ĐI KHÁM BỆNH, CHỮ BỆNH TẠI CÁC CƠ SỞ KHÁM, CHỮA BỆNH</t>
  </si>
  <si>
    <t xml:space="preserve">Hỗ trợ 100% chi phí người bệnh cùng chi trả </t>
  </si>
  <si>
    <t>Thời gian điều dưỡng/ năm</t>
  </si>
  <si>
    <t>Kinh phí hỗ trợ theo định mức tại dự thảo Nghị quyết</t>
  </si>
  <si>
    <t>Đối tượng 5</t>
  </si>
  <si>
    <t xml:space="preserve">Chế độ điều dưỡng, phục hồi sức khỏe tại các cơ sở điều dưỡng </t>
  </si>
  <si>
    <t xml:space="preserve">Chế độ Điều dưỡng ngoài tỉnh </t>
  </si>
  <si>
    <t>Kinh phí theo định mức tại Nghị quyết 24/2024/NQ-HĐND</t>
  </si>
  <si>
    <t>* Số liệu kinh phí thực chi năm 2025</t>
  </si>
  <si>
    <t>Đơn vị: triệu đồng.</t>
  </si>
  <si>
    <t>Thực chi</t>
  </si>
  <si>
    <t>Khám sức khỏe phục vụ đại hội Đảng bộ tỉnh nhiệm kỳ 2025-2030</t>
  </si>
  <si>
    <t>Khám sức khỏe phục vụ Đại hội đại biểu toàn quốc Đảng Cộng sản Việt Nam lần thứ XIV</t>
  </si>
  <si>
    <t>Định mức hỗ trợ tối đa</t>
  </si>
  <si>
    <t>Tổng số ngày hỗ trợ năm 2025</t>
  </si>
  <si>
    <t>* Số liệu thực hiện trong năm 2025</t>
  </si>
  <si>
    <t>Ghi chú</t>
  </si>
  <si>
    <t>Số lượt (người)</t>
  </si>
  <si>
    <t>+1 ĐT1</t>
  </si>
  <si>
    <t>ĐVT:  triệu đồng.</t>
  </si>
  <si>
    <t>Đối tượng 6</t>
  </si>
  <si>
    <t>Thành tiền *</t>
  </si>
  <si>
    <t>Thành tiền **</t>
  </si>
  <si>
    <t>Đối tượng 1, 2, 3, 4, 5, 6, 7</t>
  </si>
  <si>
    <t>** Dự kiến tăng 20%</t>
  </si>
  <si>
    <t>Cán b, viên chức người lao động đưa, đón, phục vụ các đối tượng thuộc diện chăm sóc sức khỏe đi khám, chữa bệnh ở trung ương và ngoài tỉnh</t>
  </si>
  <si>
    <t>Dự ước tăng 20%</t>
  </si>
  <si>
    <t>Tăng 5%</t>
  </si>
  <si>
    <t>Tăng 29%</t>
  </si>
  <si>
    <t>Tăng 51%</t>
  </si>
  <si>
    <t>Tăng 43 người so với NQ24</t>
  </si>
  <si>
    <t>Dự ước theo % tăng/giảm số lượng người của các nhóm đối tượng</t>
  </si>
  <si>
    <t>** Dự ước theo % tăng/giảm số lượng người của các nhóm đối tượng</t>
  </si>
  <si>
    <r>
      <t>Thành viên hội đồng chuyên môn bảo vệ sức khỏe cán bộ Tỉnh</t>
    </r>
    <r>
      <rPr>
        <sz val="12"/>
        <color rgb="FFFF0000"/>
        <rFont val="Times New Roman"/>
        <family val="1"/>
      </rPr>
      <t>***</t>
    </r>
  </si>
  <si>
    <r>
      <t>Viên chức, bác sĩ, nhân viên y tế được giao nhiệm vụ trực tiếp và thường xuyên thực hiện công tác bảo vệ, chăm sóc sức khỏe cán bộ</t>
    </r>
    <r>
      <rPr>
        <sz val="12"/>
        <color rgb="FFFF0000"/>
        <rFont val="Times New Roman"/>
        <family val="1"/>
      </rPr>
      <t>**</t>
    </r>
    <r>
      <rPr>
        <sz val="12"/>
        <rFont val="Times New Roman"/>
        <family val="1"/>
      </rPr>
      <t xml:space="preserve"> </t>
    </r>
  </si>
  <si>
    <t>***Dự kiến thành viên khoa BVSK 15 người, 10 TTYT + 3 BV tỉnh/3ng/đơn vị = 54</t>
  </si>
  <si>
    <t>**Dự kiến HĐCM gồm: BTC 02 người + SYT 4 người + BV PHCN 4 người + 3 GĐ BV tỉnh + 10 GĐ TTYT = 23</t>
  </si>
  <si>
    <t xml:space="preserve">** Dự kiến số lượng phân bổ 220 xuất/năm </t>
  </si>
  <si>
    <t>DỰ TOÁN KINH PHÍ HỖ TRỢ CHO CÁC ĐỐI TƯỢNG THUỘC DIỆN BẢO VỆ, CHĂM SÓC SỨC KHỎE Ở MỨC TỐI ĐA KHI TRIỂN KHAI THỰC HIỆN NGHỊ QUYẾT SỐ 24/2024/NQ-HĐND VÀ DỰ THẢO NGHỊ QUYẾT</t>
  </si>
  <si>
    <t>PHƯƠNG ÁN ĐIỀU CHỈNH KINH PHÍ THỰC HIỆN CHẾ ĐỘ ĐIỀU DƯỠNG PHỤC HỒI SỨC KHỎE
 TẠI CÁC CƠ SỞ ĐIỀU DƯỠNG</t>
  </si>
  <si>
    <t>** Dự kiến tăng 14% do tổng số người ĐT 1-2-3 tăng khoảng 14% số lượng người so với Nghị quyết 24/2024/NQ-HĐND</t>
  </si>
  <si>
    <t>** Dự ước theo % tăng/giảm số lượng người của các nhóm đối tượng, ĐT 6 mới dự ước 5%</t>
  </si>
  <si>
    <t>**Dự ước theo % tăng/giảm số lượng người của các nhóm đối tượng (tuy nhiên Đối tượng 1 dự ước tăng 20%)</t>
  </si>
  <si>
    <t>Phụ lục</t>
  </si>
  <si>
    <t>Đối tượng 1 (đã nghỉ hưu)</t>
  </si>
  <si>
    <t>Số lượng (người)**</t>
  </si>
  <si>
    <t>Kinh phí tăng thêm**</t>
  </si>
  <si>
    <t>(Ban hành kèm theo Tờ trình số:        /TTr-UBND ngày       /12/2025 của UBND tỉnh Lạng Sơn)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</si>
</sst>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6" x14ac:knownFonts="1">
    <font>
      <sz val="11"/>
      <color theme="1"/>
      <name val="Calibri"/>
      <family val="2"/>
      <scheme val="minor"/>
    </font>
    <font>
      <b/>
      <sz val="13"/>
      <color indexed="8"/>
      <name val="Times New Roman"/>
      <family val="1"/>
    </font>
    <font>
      <i/>
      <sz val="13"/>
      <color indexed="8"/>
      <name val="Times New Roman"/>
      <family val="1"/>
    </font>
    <font>
      <sz val="13"/>
      <color theme="1"/>
      <name val="Times New Roman"/>
      <family val="1"/>
    </font>
    <font>
      <sz val="13"/>
      <color indexed="8"/>
      <name val="Times New Roman"/>
      <family val="1"/>
    </font>
    <font>
      <b/>
      <sz val="13"/>
      <color theme="1"/>
      <name val="Times New Roman"/>
      <family val="1"/>
    </font>
    <font>
      <sz val="13"/>
      <color rgb="FFFF0000"/>
      <name val="Times New Roman"/>
      <family val="1"/>
    </font>
    <font>
      <b/>
      <sz val="13"/>
      <name val="Times New Roman"/>
      <family val="1"/>
    </font>
    <font>
      <i/>
      <sz val="13"/>
      <name val="Times New Roman"/>
      <family val="1"/>
    </font>
    <font>
      <sz val="13"/>
      <name val="Times New Roman"/>
      <family val="1"/>
    </font>
    <font>
      <b/>
      <sz val="13"/>
      <color rgb="FFFF0000"/>
      <name val="Times New Roman"/>
      <family val="1"/>
    </font>
    <font>
      <b/>
      <i/>
      <sz val="13"/>
      <name val="Times New Roman"/>
      <family val="1"/>
    </font>
    <font>
      <sz val="13"/>
      <color rgb="FF00B0F0"/>
      <name val="Times New Roman"/>
      <family val="1"/>
    </font>
    <font>
      <b/>
      <sz val="12"/>
      <name val="Times New Roman"/>
      <family val="1"/>
    </font>
    <font>
      <sz val="12"/>
      <color indexed="8"/>
      <name val="Times New Roman"/>
      <family val="1"/>
    </font>
    <font>
      <i/>
      <sz val="12"/>
      <name val="Times New Roman"/>
      <family val="1"/>
    </font>
    <font>
      <sz val="12"/>
      <name val="Times New Roman"/>
      <family val="1"/>
    </font>
    <font>
      <sz val="13"/>
      <name val="Calibri"/>
      <family val="2"/>
      <scheme val="minor"/>
    </font>
    <font>
      <b/>
      <sz val="13"/>
      <name val="Times New Roman"/>
      <family val="2"/>
    </font>
    <font>
      <i/>
      <sz val="14"/>
      <name val="Times New Roman"/>
      <family val="1"/>
    </font>
    <font>
      <b/>
      <sz val="14"/>
      <name val="Times New Roman"/>
      <family val="1"/>
    </font>
    <font>
      <sz val="14"/>
      <name val="Times New Roman"/>
      <family val="1"/>
    </font>
    <font>
      <sz val="9"/>
      <color indexed="81"/>
      <name val="Tahoma"/>
      <family val="2"/>
    </font>
    <font>
      <i/>
      <sz val="13"/>
      <name val="Calibri"/>
      <family val="2"/>
      <scheme val="minor"/>
    </font>
    <font>
      <b/>
      <sz val="14"/>
      <color rgb="FFFF0000"/>
      <name val="Times New Roman"/>
      <family val="1"/>
    </font>
    <font>
      <i/>
      <sz val="11"/>
      <name val="Times New Roman"/>
      <family val="1"/>
    </font>
    <font>
      <sz val="12"/>
      <color rgb="FFFF0000"/>
      <name val="Times New Roman"/>
      <family val="1"/>
    </font>
    <font>
      <sz val="8"/>
      <name val="Calibri"/>
      <family val="2"/>
      <scheme val="minor"/>
    </font>
    <font>
      <sz val="12"/>
      <color rgb="FFFF0000"/>
      <name val="Calibri Light"/>
      <family val="1"/>
      <scheme val="major"/>
    </font>
    <font>
      <b/>
      <sz val="12"/>
      <color rgb="FFFF0000"/>
      <name val="Calibri Light"/>
      <family val="1"/>
      <scheme val="major"/>
    </font>
    <font>
      <sz val="12"/>
      <color theme="1"/>
      <name val="Times New Roman"/>
      <family val="1"/>
    </font>
    <font>
      <b/>
      <sz val="12"/>
      <color indexed="8"/>
      <name val="Times New Roman"/>
      <family val="1"/>
    </font>
    <font>
      <b/>
      <sz val="12"/>
      <color rgb="FFFF0000"/>
      <name val="Times New Roman"/>
      <family val="1"/>
    </font>
    <font>
      <i/>
      <sz val="12"/>
      <color rgb="FFFF0000"/>
      <name val="Times New Roman"/>
      <family val="1"/>
    </font>
    <font>
      <b/>
      <i/>
      <sz val="12"/>
      <color rgb="FFFF0000"/>
      <name val="Times New Roman"/>
      <family val="1"/>
    </font>
    <font>
      <b/>
      <i/>
      <sz val="12"/>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35">
    <xf numFmtId="0" fontId="0" fillId="0" borderId="0" xfId="0"/>
    <xf numFmtId="3" fontId="1" fillId="0" borderId="0" xfId="0" applyNumberFormat="1" applyFont="1"/>
    <xf numFmtId="0" fontId="1" fillId="0" borderId="0" xfId="0" applyFont="1"/>
    <xf numFmtId="0" fontId="1" fillId="0" borderId="0" xfId="0" applyFont="1" applyAlignment="1">
      <alignment horizontal="center" vertical="center"/>
    </xf>
    <xf numFmtId="3" fontId="3" fillId="0" borderId="0" xfId="0" applyNumberFormat="1" applyFont="1"/>
    <xf numFmtId="0" fontId="3" fillId="0" borderId="0" xfId="0" applyFont="1"/>
    <xf numFmtId="3" fontId="4" fillId="0" borderId="0" xfId="0" applyNumberFormat="1" applyFont="1" applyAlignment="1">
      <alignment horizontal="center" vertical="center"/>
    </xf>
    <xf numFmtId="0" fontId="4" fillId="0" borderId="0" xfId="0" applyFont="1" applyAlignment="1">
      <alignment horizontal="center" vertical="center"/>
    </xf>
    <xf numFmtId="3" fontId="1" fillId="0" borderId="0" xfId="0" applyNumberFormat="1" applyFont="1" applyAlignment="1">
      <alignment horizontal="center" vertical="center"/>
    </xf>
    <xf numFmtId="3" fontId="4" fillId="0" borderId="0" xfId="0" applyNumberFormat="1" applyFont="1"/>
    <xf numFmtId="0" fontId="4" fillId="0" borderId="0" xfId="0" applyFont="1"/>
    <xf numFmtId="3" fontId="5" fillId="0" borderId="0" xfId="0" applyNumberFormat="1" applyFont="1"/>
    <xf numFmtId="0" fontId="5" fillId="0" borderId="0" xfId="0" applyFont="1"/>
    <xf numFmtId="0" fontId="3" fillId="0" borderId="0" xfId="0" applyFont="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1"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3" fontId="6" fillId="0" borderId="0" xfId="0" applyNumberFormat="1" applyFont="1"/>
    <xf numFmtId="0" fontId="6" fillId="0" borderId="0" xfId="0" applyFont="1"/>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10" fillId="0" borderId="0" xfId="0" applyFont="1" applyAlignment="1">
      <alignment horizontal="center"/>
    </xf>
    <xf numFmtId="0" fontId="6" fillId="0" borderId="0" xfId="0" applyFont="1" applyAlignment="1">
      <alignment horizontal="center"/>
    </xf>
    <xf numFmtId="3" fontId="9" fillId="0" borderId="1" xfId="0" applyNumberFormat="1" applyFont="1" applyBorder="1" applyAlignment="1">
      <alignment vertical="center" wrapText="1"/>
    </xf>
    <xf numFmtId="3" fontId="7" fillId="0" borderId="1" xfId="0" applyNumberFormat="1" applyFont="1" applyBorder="1" applyAlignment="1">
      <alignment vertical="center"/>
    </xf>
    <xf numFmtId="3" fontId="7" fillId="0" borderId="1" xfId="0" applyNumberFormat="1" applyFont="1" applyBorder="1" applyAlignment="1" applyProtection="1">
      <alignment horizontal="right" vertical="center"/>
      <protection locked="0"/>
    </xf>
    <xf numFmtId="3" fontId="17" fillId="0" borderId="0" xfId="0" applyNumberFormat="1" applyFont="1"/>
    <xf numFmtId="0" fontId="17" fillId="0" borderId="0" xfId="0" applyFont="1"/>
    <xf numFmtId="0" fontId="17" fillId="0" borderId="0" xfId="0" applyFont="1" applyAlignment="1">
      <alignment horizontal="center" vertical="center" wrapText="1"/>
    </xf>
    <xf numFmtId="0" fontId="18" fillId="0" borderId="0" xfId="0" applyFont="1" applyAlignment="1">
      <alignment horizontal="left" vertical="center"/>
    </xf>
    <xf numFmtId="3" fontId="7" fillId="0" borderId="0" xfId="0" applyNumberFormat="1" applyFont="1"/>
    <xf numFmtId="0" fontId="7" fillId="0" borderId="0" xfId="0" applyFont="1"/>
    <xf numFmtId="0" fontId="9" fillId="0" borderId="3" xfId="0" applyFont="1" applyBorder="1" applyAlignment="1">
      <alignment horizontal="center" vertical="center" wrapText="1"/>
    </xf>
    <xf numFmtId="3" fontId="7" fillId="0" borderId="13" xfId="0" applyNumberFormat="1" applyFont="1" applyBorder="1" applyAlignment="1">
      <alignment horizontal="center" vertical="center" wrapText="1"/>
    </xf>
    <xf numFmtId="3" fontId="7" fillId="0" borderId="13" xfId="0" applyNumberFormat="1" applyFont="1" applyBorder="1" applyAlignment="1">
      <alignment horizontal="right" vertical="center" wrapText="1"/>
    </xf>
    <xf numFmtId="0" fontId="7" fillId="0" borderId="3" xfId="0" applyFont="1" applyBorder="1" applyAlignment="1">
      <alignment vertical="center" wrapText="1"/>
    </xf>
    <xf numFmtId="3" fontId="7" fillId="0" borderId="1" xfId="0" applyNumberFormat="1" applyFont="1" applyBorder="1" applyAlignment="1">
      <alignment horizontal="center"/>
    </xf>
    <xf numFmtId="0" fontId="7" fillId="0" borderId="1" xfId="0" applyFont="1" applyBorder="1" applyAlignment="1">
      <alignment horizontal="right"/>
    </xf>
    <xf numFmtId="0" fontId="7" fillId="0" borderId="1" xfId="0" applyFont="1" applyBorder="1"/>
    <xf numFmtId="3" fontId="7" fillId="0" borderId="1" xfId="0" applyNumberFormat="1" applyFont="1" applyBorder="1" applyAlignment="1">
      <alignment horizontal="right"/>
    </xf>
    <xf numFmtId="3" fontId="7" fillId="0" borderId="1" xfId="0" applyNumberFormat="1" applyFont="1" applyBorder="1"/>
    <xf numFmtId="0" fontId="17" fillId="0" borderId="0" xfId="0" applyFont="1" applyAlignment="1">
      <alignment horizontal="center" vertical="center"/>
    </xf>
    <xf numFmtId="0" fontId="7" fillId="0" borderId="0" xfId="0" applyFont="1" applyAlignment="1">
      <alignment horizontal="right"/>
    </xf>
    <xf numFmtId="0" fontId="7" fillId="0" borderId="0" xfId="0" applyFont="1" applyAlignment="1">
      <alignment horizontal="center" vertical="center"/>
    </xf>
    <xf numFmtId="0" fontId="17" fillId="0" borderId="0" xfId="0" applyFont="1" applyAlignment="1">
      <alignment horizontal="right"/>
    </xf>
    <xf numFmtId="0" fontId="8"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horizontal="left" vertical="center"/>
    </xf>
    <xf numFmtId="0" fontId="9" fillId="0" borderId="0" xfId="0" applyFont="1"/>
    <xf numFmtId="0" fontId="7" fillId="0" borderId="0" xfId="0" applyFont="1" applyAlignment="1">
      <alignment horizontal="center" vertical="center"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wrapText="1"/>
    </xf>
    <xf numFmtId="0" fontId="9" fillId="0" borderId="0" xfId="0" applyFont="1" applyAlignment="1">
      <alignment horizontal="center" vertical="center"/>
    </xf>
    <xf numFmtId="0" fontId="7" fillId="0" borderId="1" xfId="0" applyFont="1" applyBorder="1" applyAlignment="1">
      <alignment vertical="center" wrapText="1"/>
    </xf>
    <xf numFmtId="0" fontId="21" fillId="0" borderId="1" xfId="0" applyFont="1" applyBorder="1" applyAlignment="1">
      <alignment horizontal="left" vertical="center" wrapText="1"/>
    </xf>
    <xf numFmtId="3" fontId="21" fillId="0" borderId="1" xfId="0" applyNumberFormat="1" applyFont="1" applyBorder="1" applyAlignment="1">
      <alignment horizontal="center" vertical="center" wrapText="1"/>
    </xf>
    <xf numFmtId="3" fontId="21" fillId="0" borderId="1" xfId="0" applyNumberFormat="1" applyFont="1" applyBorder="1" applyAlignment="1">
      <alignment horizontal="right" vertical="center" wrapText="1"/>
    </xf>
    <xf numFmtId="3" fontId="4" fillId="0" borderId="0" xfId="0" applyNumberFormat="1" applyFont="1" applyAlignment="1" applyProtection="1">
      <alignment horizontal="left" vertical="center"/>
      <protection locked="0"/>
    </xf>
    <xf numFmtId="0" fontId="7" fillId="0" borderId="0" xfId="0" applyFont="1" applyAlignment="1">
      <alignment horizontal="left"/>
    </xf>
    <xf numFmtId="0" fontId="17" fillId="0" borderId="0" xfId="0" applyFont="1" applyAlignment="1">
      <alignment horizontal="left"/>
    </xf>
    <xf numFmtId="3" fontId="17" fillId="0" borderId="0" xfId="0" applyNumberFormat="1" applyFont="1" applyAlignment="1">
      <alignment horizontal="left"/>
    </xf>
    <xf numFmtId="0" fontId="11" fillId="0" borderId="0" xfId="0" applyFont="1" applyAlignment="1">
      <alignment horizontal="left" vertical="center"/>
    </xf>
    <xf numFmtId="0" fontId="11" fillId="0" borderId="0" xfId="0" applyFont="1" applyAlignment="1">
      <alignment horizontal="left"/>
    </xf>
    <xf numFmtId="0" fontId="23" fillId="0" borderId="0" xfId="0" applyFont="1" applyAlignment="1">
      <alignment horizontal="left"/>
    </xf>
    <xf numFmtId="3" fontId="11" fillId="0" borderId="11" xfId="0" applyNumberFormat="1" applyFont="1" applyBorder="1" applyAlignment="1">
      <alignment horizontal="center" vertical="center" wrapText="1"/>
    </xf>
    <xf numFmtId="0" fontId="21" fillId="0" borderId="1" xfId="0"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horizontal="center" vertical="center" wrapText="1"/>
    </xf>
    <xf numFmtId="3" fontId="9" fillId="0" borderId="1" xfId="0" applyNumberFormat="1" applyFont="1" applyBorder="1" applyAlignment="1">
      <alignment horizontal="right" vertical="center" wrapText="1"/>
    </xf>
    <xf numFmtId="0" fontId="24" fillId="0" borderId="0" xfId="0" applyFont="1" applyAlignment="1">
      <alignment horizontal="center" vertical="center"/>
    </xf>
    <xf numFmtId="0" fontId="24" fillId="0" borderId="0" xfId="0" applyFont="1"/>
    <xf numFmtId="3" fontId="7" fillId="0" borderId="1" xfId="0" applyNumberFormat="1" applyFont="1" applyBorder="1" applyAlignment="1">
      <alignment horizontal="center" vertical="center"/>
    </xf>
    <xf numFmtId="3" fontId="13" fillId="0" borderId="11" xfId="0" applyNumberFormat="1" applyFont="1" applyBorder="1" applyAlignment="1">
      <alignment horizontal="center" vertical="center" wrapText="1"/>
    </xf>
    <xf numFmtId="3" fontId="13" fillId="0" borderId="13"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3" fontId="16" fillId="0" borderId="1" xfId="0" applyNumberFormat="1" applyFont="1" applyBorder="1" applyAlignment="1">
      <alignment horizontal="center" vertical="center" wrapText="1"/>
    </xf>
    <xf numFmtId="0" fontId="13" fillId="0" borderId="3" xfId="0" applyFont="1" applyBorder="1" applyAlignment="1">
      <alignment vertical="center" wrapText="1"/>
    </xf>
    <xf numFmtId="3" fontId="13" fillId="0" borderId="1" xfId="0" applyNumberFormat="1" applyFont="1" applyBorder="1" applyAlignment="1">
      <alignment horizontal="center"/>
    </xf>
    <xf numFmtId="0" fontId="9" fillId="0" borderId="0" xfId="0" applyFont="1" applyAlignment="1" applyProtection="1">
      <alignment horizontal="left" vertical="center"/>
      <protection locked="0"/>
    </xf>
    <xf numFmtId="3" fontId="26" fillId="0" borderId="1" xfId="0" applyNumberFormat="1" applyFont="1" applyBorder="1" applyAlignment="1">
      <alignment horizontal="center" vertical="center" wrapText="1"/>
    </xf>
    <xf numFmtId="0" fontId="26" fillId="0" borderId="0" xfId="0" applyFont="1" applyAlignment="1">
      <alignment horizontal="center" vertical="center" wrapText="1"/>
    </xf>
    <xf numFmtId="0" fontId="21" fillId="2" borderId="1" xfId="0" applyFont="1" applyFill="1" applyBorder="1" applyAlignment="1">
      <alignment horizontal="center" vertical="center"/>
    </xf>
    <xf numFmtId="164" fontId="21"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64" fontId="7" fillId="0" borderId="3" xfId="0" applyNumberFormat="1" applyFont="1" applyBorder="1" applyAlignment="1">
      <alignment vertical="center" wrapText="1"/>
    </xf>
    <xf numFmtId="164" fontId="7" fillId="0" borderId="1" xfId="0" applyNumberFormat="1" applyFont="1" applyBorder="1" applyAlignment="1">
      <alignment horizontal="center" vertical="center" wrapText="1"/>
    </xf>
    <xf numFmtId="164" fontId="3" fillId="0" borderId="0" xfId="0" applyNumberFormat="1" applyFont="1"/>
    <xf numFmtId="164" fontId="21" fillId="0" borderId="1" xfId="0" applyNumberFormat="1" applyFont="1" applyBorder="1" applyAlignment="1">
      <alignment vertical="center" wrapText="1"/>
    </xf>
    <xf numFmtId="0" fontId="21" fillId="0" borderId="1" xfId="0" applyFont="1" applyBorder="1" applyAlignment="1">
      <alignment horizontal="left" vertical="center"/>
    </xf>
    <xf numFmtId="164" fontId="21" fillId="0" borderId="1" xfId="0" applyNumberFormat="1" applyFont="1" applyBorder="1" applyAlignment="1">
      <alignment vertical="center"/>
    </xf>
    <xf numFmtId="0" fontId="21" fillId="0" borderId="1" xfId="0" quotePrefix="1" applyFont="1" applyBorder="1" applyAlignment="1">
      <alignment horizontal="left" vertical="center" wrapText="1"/>
    </xf>
    <xf numFmtId="0" fontId="20" fillId="0" borderId="1" xfId="0" applyFont="1" applyBorder="1" applyAlignment="1">
      <alignment vertical="center" wrapText="1"/>
    </xf>
    <xf numFmtId="0" fontId="20" fillId="0" borderId="1" xfId="0" applyFont="1" applyBorder="1" applyAlignment="1">
      <alignment horizontal="left" wrapText="1"/>
    </xf>
    <xf numFmtId="3" fontId="20" fillId="0" borderId="1" xfId="0" applyNumberFormat="1" applyFont="1" applyBorder="1" applyAlignment="1">
      <alignment horizontal="center" vertical="center"/>
    </xf>
    <xf numFmtId="3" fontId="20" fillId="0" borderId="1" xfId="0" applyNumberFormat="1" applyFont="1" applyBorder="1" applyAlignment="1">
      <alignment vertical="center"/>
    </xf>
    <xf numFmtId="0" fontId="20" fillId="0" borderId="1" xfId="0" applyFont="1" applyBorder="1" applyAlignment="1">
      <alignment vertical="center"/>
    </xf>
    <xf numFmtId="164" fontId="20" fillId="0" borderId="1" xfId="0" applyNumberFormat="1" applyFont="1" applyBorder="1" applyAlignment="1">
      <alignment horizontal="right" vertical="center"/>
    </xf>
    <xf numFmtId="4" fontId="21" fillId="0" borderId="1" xfId="0" applyNumberFormat="1" applyFont="1" applyBorder="1" applyAlignment="1">
      <alignment horizontal="center" vertical="center" wrapText="1"/>
    </xf>
    <xf numFmtId="164" fontId="9" fillId="0" borderId="1" xfId="0" applyNumberFormat="1" applyFont="1" applyBorder="1" applyAlignment="1">
      <alignment horizontal="right" vertical="center" wrapText="1"/>
    </xf>
    <xf numFmtId="3" fontId="7" fillId="0" borderId="1" xfId="0" quotePrefix="1" applyNumberFormat="1" applyFont="1" applyBorder="1" applyAlignment="1">
      <alignment horizontal="center" vertical="center" wrapText="1"/>
    </xf>
    <xf numFmtId="164" fontId="13" fillId="0" borderId="1" xfId="0" applyNumberFormat="1" applyFont="1" applyBorder="1"/>
    <xf numFmtId="164" fontId="13" fillId="0" borderId="13" xfId="0" applyNumberFormat="1" applyFont="1" applyBorder="1" applyAlignment="1">
      <alignment horizontal="center" vertical="center" wrapText="1"/>
    </xf>
    <xf numFmtId="164" fontId="16" fillId="0" borderId="1" xfId="0" applyNumberFormat="1" applyFont="1" applyBorder="1" applyAlignment="1">
      <alignment vertical="center" wrapText="1"/>
    </xf>
    <xf numFmtId="164" fontId="1" fillId="0" borderId="0" xfId="0" applyNumberFormat="1" applyFont="1"/>
    <xf numFmtId="164" fontId="16" fillId="0" borderId="1" xfId="0" applyNumberFormat="1" applyFont="1" applyBorder="1" applyAlignment="1">
      <alignment horizontal="center" vertical="center" wrapText="1"/>
    </xf>
    <xf numFmtId="164" fontId="13" fillId="0" borderId="1" xfId="0" applyNumberFormat="1" applyFont="1" applyBorder="1" applyAlignment="1">
      <alignment horizontal="center"/>
    </xf>
    <xf numFmtId="164" fontId="3" fillId="0" borderId="0" xfId="0" applyNumberFormat="1" applyFont="1" applyAlignment="1">
      <alignment horizontal="center"/>
    </xf>
    <xf numFmtId="164" fontId="1" fillId="0" borderId="0" xfId="0" applyNumberFormat="1" applyFont="1" applyAlignment="1">
      <alignment horizontal="center"/>
    </xf>
    <xf numFmtId="3" fontId="10" fillId="0" borderId="0" xfId="0" applyNumberFormat="1" applyFont="1" applyAlignment="1" applyProtection="1">
      <alignment horizontal="left" vertical="center"/>
      <protection locked="0"/>
    </xf>
    <xf numFmtId="3" fontId="1" fillId="0" borderId="0" xfId="0" applyNumberFormat="1" applyFont="1" applyAlignment="1" applyProtection="1">
      <alignment horizontal="left" vertical="center"/>
      <protection locked="0"/>
    </xf>
    <xf numFmtId="3" fontId="4" fillId="0" borderId="0" xfId="0" applyNumberFormat="1" applyFont="1" applyAlignment="1" applyProtection="1">
      <alignment horizontal="right" vertical="center"/>
      <protection locked="0"/>
    </xf>
    <xf numFmtId="0" fontId="29" fillId="0" borderId="0" xfId="0" applyFont="1" applyAlignment="1">
      <alignment vertical="center"/>
    </xf>
    <xf numFmtId="0" fontId="29" fillId="0" borderId="0" xfId="0" applyFont="1" applyAlignment="1">
      <alignment horizontal="center" vertical="center"/>
    </xf>
    <xf numFmtId="0" fontId="28" fillId="0" borderId="0" xfId="0" applyFont="1" applyAlignment="1">
      <alignment vertical="center"/>
    </xf>
    <xf numFmtId="0" fontId="28"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xf>
    <xf numFmtId="0" fontId="32" fillId="0" borderId="0" xfId="0" applyFont="1" applyAlignment="1">
      <alignment horizontal="center"/>
    </xf>
    <xf numFmtId="164" fontId="31" fillId="0" borderId="0" xfId="0" applyNumberFormat="1" applyFont="1" applyAlignment="1">
      <alignment horizontal="center"/>
    </xf>
    <xf numFmtId="164" fontId="31" fillId="0" borderId="0" xfId="0" applyNumberFormat="1" applyFont="1"/>
    <xf numFmtId="3" fontId="31" fillId="0" borderId="0" xfId="0" applyNumberFormat="1" applyFont="1"/>
    <xf numFmtId="0" fontId="31" fillId="0" borderId="0" xfId="0" applyFont="1"/>
    <xf numFmtId="0" fontId="33" fillId="0" borderId="0" xfId="0" applyFont="1" applyAlignment="1">
      <alignment horizontal="center" vertical="center"/>
    </xf>
    <xf numFmtId="0" fontId="34" fillId="0" borderId="0" xfId="0" applyFont="1" applyAlignment="1">
      <alignment horizontal="center"/>
    </xf>
    <xf numFmtId="0" fontId="34" fillId="0" borderId="0" xfId="0" applyFont="1"/>
    <xf numFmtId="3" fontId="34" fillId="0" borderId="0" xfId="0" applyNumberFormat="1" applyFont="1"/>
    <xf numFmtId="3" fontId="26" fillId="2" borderId="1" xfId="0" applyNumberFormat="1" applyFont="1" applyFill="1" applyBorder="1" applyAlignment="1">
      <alignment horizontal="center" vertical="center" wrapText="1"/>
    </xf>
    <xf numFmtId="164" fontId="7" fillId="0" borderId="1" xfId="0" applyNumberFormat="1" applyFont="1" applyBorder="1" applyAlignment="1">
      <alignment horizontal="right"/>
    </xf>
    <xf numFmtId="164" fontId="7" fillId="0" borderId="1" xfId="0" applyNumberFormat="1" applyFont="1" applyBorder="1"/>
    <xf numFmtId="164" fontId="7" fillId="0" borderId="1" xfId="0" applyNumberFormat="1" applyFont="1" applyBorder="1" applyAlignment="1">
      <alignment horizontal="center"/>
    </xf>
    <xf numFmtId="165" fontId="7" fillId="0" borderId="1" xfId="0" applyNumberFormat="1" applyFont="1" applyBorder="1" applyAlignment="1">
      <alignment horizontal="center" vertical="center" wrapText="1"/>
    </xf>
    <xf numFmtId="165" fontId="9" fillId="0" borderId="1" xfId="0" applyNumberFormat="1" applyFont="1" applyBorder="1" applyAlignment="1">
      <alignment vertical="center" wrapText="1"/>
    </xf>
    <xf numFmtId="165" fontId="7" fillId="0" borderId="1" xfId="0" applyNumberFormat="1" applyFont="1" applyBorder="1" applyAlignment="1">
      <alignment vertical="center" wrapText="1"/>
    </xf>
    <xf numFmtId="165" fontId="4" fillId="0" borderId="0" xfId="0" applyNumberFormat="1" applyFont="1" applyAlignment="1" applyProtection="1">
      <alignment horizontal="left" vertical="center"/>
      <protection locked="0"/>
    </xf>
    <xf numFmtId="164" fontId="7" fillId="0" borderId="0" xfId="0" applyNumberFormat="1" applyFont="1" applyAlignment="1">
      <alignment horizontal="center" vertical="center" wrapText="1"/>
    </xf>
    <xf numFmtId="164" fontId="20" fillId="0" borderId="1" xfId="0" applyNumberFormat="1" applyFont="1" applyBorder="1" applyAlignment="1">
      <alignment horizontal="center" vertical="center" wrapText="1"/>
    </xf>
    <xf numFmtId="164" fontId="34" fillId="0" borderId="0" xfId="0" applyNumberFormat="1" applyFont="1" applyAlignment="1">
      <alignment horizontal="center"/>
    </xf>
    <xf numFmtId="165" fontId="7" fillId="0" borderId="1" xfId="0" applyNumberFormat="1" applyFont="1" applyBorder="1" applyAlignment="1">
      <alignment vertical="center"/>
    </xf>
    <xf numFmtId="165" fontId="7" fillId="0" borderId="0" xfId="0" applyNumberFormat="1" applyFont="1" applyAlignment="1">
      <alignment vertical="center"/>
    </xf>
    <xf numFmtId="165" fontId="21"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xf>
    <xf numFmtId="165" fontId="11" fillId="0" borderId="0" xfId="0" applyNumberFormat="1" applyFont="1" applyAlignment="1">
      <alignment vertical="center"/>
    </xf>
    <xf numFmtId="0" fontId="7" fillId="0" borderId="0" xfId="0" applyFont="1" applyAlignment="1">
      <alignment vertical="center"/>
    </xf>
    <xf numFmtId="0" fontId="11" fillId="0" borderId="0" xfId="0" applyFont="1" applyAlignment="1">
      <alignment vertical="center"/>
    </xf>
    <xf numFmtId="0" fontId="8" fillId="0" borderId="0" xfId="0" applyFont="1" applyAlignment="1">
      <alignment horizontal="left" vertical="center"/>
    </xf>
    <xf numFmtId="0" fontId="23" fillId="0" borderId="0" xfId="0" applyFont="1" applyAlignment="1">
      <alignment horizontal="left" vertical="center"/>
    </xf>
    <xf numFmtId="0" fontId="18" fillId="0" borderId="0" xfId="0" applyFont="1" applyAlignment="1">
      <alignment horizontal="center" vertical="center" wrapText="1"/>
    </xf>
    <xf numFmtId="0" fontId="8" fillId="0" borderId="0" xfId="0" applyFont="1" applyAlignment="1">
      <alignment horizontal="right"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3" fontId="7" fillId="0" borderId="11"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9" fillId="0" borderId="3" xfId="0" applyNumberFormat="1" applyFont="1" applyBorder="1" applyAlignment="1">
      <alignment horizontal="left" vertical="center" wrapText="1"/>
    </xf>
    <xf numFmtId="0" fontId="7" fillId="0" borderId="0" xfId="0" applyFont="1" applyAlignment="1">
      <alignment horizontal="center"/>
    </xf>
    <xf numFmtId="0" fontId="7"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vertical="center"/>
    </xf>
    <xf numFmtId="165" fontId="9" fillId="0" borderId="0" xfId="0" applyNumberFormat="1" applyFont="1" applyAlignment="1">
      <alignment vertical="center"/>
    </xf>
    <xf numFmtId="4" fontId="9" fillId="0" borderId="11" xfId="0" applyNumberFormat="1" applyFont="1" applyBorder="1" applyAlignment="1">
      <alignment horizontal="right" vertical="center"/>
    </xf>
    <xf numFmtId="165" fontId="9" fillId="0" borderId="11" xfId="0" applyNumberFormat="1" applyFont="1" applyBorder="1" applyAlignment="1">
      <alignment horizontal="right" vertical="center" wrapText="1"/>
    </xf>
    <xf numFmtId="164" fontId="9" fillId="0" borderId="11" xfId="0" applyNumberFormat="1" applyFont="1" applyBorder="1" applyAlignment="1">
      <alignment horizontal="right" vertical="center" wrapText="1"/>
    </xf>
    <xf numFmtId="4" fontId="7" fillId="0" borderId="11" xfId="0" applyNumberFormat="1" applyFont="1" applyBorder="1" applyAlignment="1">
      <alignment horizontal="center" vertical="center" wrapText="1"/>
    </xf>
    <xf numFmtId="164" fontId="7" fillId="0" borderId="11" xfId="0" applyNumberFormat="1" applyFont="1" applyBorder="1" applyAlignment="1">
      <alignment horizontal="center" vertical="center" wrapText="1"/>
    </xf>
    <xf numFmtId="0" fontId="9" fillId="2" borderId="1" xfId="0" applyFont="1" applyFill="1" applyBorder="1" applyAlignment="1">
      <alignment horizontal="center" vertical="center"/>
    </xf>
    <xf numFmtId="164" fontId="9" fillId="2" borderId="1" xfId="0" applyNumberFormat="1" applyFont="1" applyFill="1" applyBorder="1" applyAlignment="1">
      <alignment horizontal="center" vertical="center"/>
    </xf>
    <xf numFmtId="3" fontId="9" fillId="0" borderId="11" xfId="0" applyNumberFormat="1" applyFont="1" applyBorder="1" applyAlignment="1">
      <alignment horizontal="center" vertical="center" wrapText="1"/>
    </xf>
    <xf numFmtId="164" fontId="7" fillId="0" borderId="13" xfId="0" applyNumberFormat="1" applyFont="1" applyBorder="1" applyAlignment="1">
      <alignment horizontal="center" vertical="center" wrapText="1"/>
    </xf>
    <xf numFmtId="0" fontId="9" fillId="0" borderId="1" xfId="0" applyFont="1" applyBorder="1" applyAlignment="1">
      <alignment horizontal="left" vertical="center" wrapText="1"/>
    </xf>
    <xf numFmtId="3" fontId="9" fillId="0" borderId="1" xfId="0" applyNumberFormat="1" applyFont="1" applyBorder="1" applyAlignment="1">
      <alignment horizontal="center"/>
    </xf>
    <xf numFmtId="165" fontId="9" fillId="0" borderId="1" xfId="0" applyNumberFormat="1" applyFont="1" applyBorder="1" applyAlignment="1">
      <alignment horizontal="right" vertical="center" wrapText="1"/>
    </xf>
    <xf numFmtId="3" fontId="9" fillId="0" borderId="1" xfId="0" applyNumberFormat="1"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xf numFmtId="165" fontId="7" fillId="0" borderId="1" xfId="0" applyNumberFormat="1" applyFont="1" applyBorder="1" applyAlignment="1">
      <alignment horizontal="right"/>
    </xf>
    <xf numFmtId="2" fontId="9" fillId="0" borderId="1" xfId="0" applyNumberFormat="1" applyFont="1" applyBorder="1" applyAlignment="1">
      <alignment horizontal="right" vertical="center" wrapText="1"/>
    </xf>
    <xf numFmtId="2" fontId="7" fillId="0" borderId="1" xfId="0" applyNumberFormat="1" applyFont="1" applyBorder="1" applyAlignment="1">
      <alignment horizontal="right" vertical="center" wrapText="1"/>
    </xf>
    <xf numFmtId="0" fontId="15" fillId="0" borderId="0" xfId="0" applyFont="1" applyAlignment="1">
      <alignment horizontal="left"/>
    </xf>
    <xf numFmtId="0" fontId="35" fillId="0" borderId="0" xfId="0" applyFont="1" applyAlignment="1">
      <alignment horizontal="center"/>
    </xf>
    <xf numFmtId="0" fontId="15" fillId="0" borderId="0" xfId="0" applyFont="1"/>
    <xf numFmtId="0" fontId="7" fillId="0" borderId="0" xfId="0" applyFont="1" applyFill="1" applyAlignment="1" applyProtection="1">
      <alignment horizontal="left" vertical="center"/>
      <protection locked="0"/>
    </xf>
    <xf numFmtId="0" fontId="9" fillId="0" borderId="0" xfId="0" applyFont="1" applyFill="1" applyAlignment="1" applyProtection="1">
      <alignment horizontal="left" vertical="center" wrapText="1"/>
      <protection locked="0"/>
    </xf>
    <xf numFmtId="0" fontId="9" fillId="0" borderId="0" xfId="0" applyFont="1" applyFill="1" applyAlignment="1" applyProtection="1">
      <alignment horizontal="right" vertical="center"/>
      <protection locked="0"/>
    </xf>
    <xf numFmtId="165" fontId="25" fillId="0" borderId="2" xfId="0"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165" fontId="7" fillId="0" borderId="1" xfId="0" applyNumberFormat="1" applyFont="1" applyFill="1" applyBorder="1" applyAlignment="1">
      <alignment horizontal="center" vertical="center" wrapText="1"/>
    </xf>
    <xf numFmtId="0" fontId="7" fillId="0" borderId="0" xfId="0" applyFont="1" applyFill="1" applyAlignment="1">
      <alignment horizontal="justify" vertical="center"/>
    </xf>
    <xf numFmtId="3" fontId="7" fillId="0" borderId="1" xfId="0" applyNumberFormat="1" applyFont="1" applyFill="1" applyBorder="1" applyAlignment="1" applyProtection="1">
      <alignment vertical="center"/>
      <protection locked="0"/>
    </xf>
    <xf numFmtId="165" fontId="7" fillId="0" borderId="1" xfId="0" applyNumberFormat="1"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wrapText="1"/>
      <protection locked="0"/>
    </xf>
    <xf numFmtId="3" fontId="9" fillId="0" borderId="1" xfId="0" applyNumberFormat="1" applyFont="1" applyFill="1" applyBorder="1" applyAlignment="1" applyProtection="1">
      <alignment vertical="center" wrapText="1"/>
      <protection locked="0"/>
    </xf>
    <xf numFmtId="3" fontId="9" fillId="0" borderId="1" xfId="0" applyNumberFormat="1" applyFont="1" applyFill="1" applyBorder="1" applyAlignment="1">
      <alignment vertical="center"/>
    </xf>
    <xf numFmtId="165" fontId="9" fillId="0" borderId="1" xfId="0" applyNumberFormat="1" applyFont="1" applyFill="1" applyBorder="1" applyAlignment="1">
      <alignment vertical="center" wrapText="1"/>
    </xf>
    <xf numFmtId="3" fontId="7" fillId="0" borderId="1" xfId="0" applyNumberFormat="1" applyFont="1" applyFill="1" applyBorder="1" applyAlignment="1" applyProtection="1">
      <alignment vertical="center" wrapText="1"/>
      <protection locked="0"/>
    </xf>
    <xf numFmtId="3" fontId="7" fillId="0" borderId="1" xfId="0" applyNumberFormat="1" applyFont="1" applyFill="1" applyBorder="1" applyAlignment="1">
      <alignment vertical="center"/>
    </xf>
    <xf numFmtId="0" fontId="7" fillId="0" borderId="1" xfId="0" applyFont="1" applyFill="1" applyBorder="1" applyAlignment="1">
      <alignment vertical="center"/>
    </xf>
    <xf numFmtId="3" fontId="9" fillId="0" borderId="1" xfId="0" applyNumberFormat="1" applyFont="1" applyFill="1" applyBorder="1" applyAlignment="1" applyProtection="1">
      <alignment vertical="center"/>
      <protection locked="0"/>
    </xf>
    <xf numFmtId="0" fontId="7" fillId="0" borderId="0" xfId="0" applyFont="1" applyFill="1" applyAlignment="1">
      <alignment wrapText="1"/>
    </xf>
    <xf numFmtId="0" fontId="8" fillId="0" borderId="1" xfId="0" applyFont="1" applyFill="1" applyBorder="1" applyAlignment="1">
      <alignment horizontal="left" vertical="center" wrapText="1"/>
    </xf>
    <xf numFmtId="0" fontId="11" fillId="0" borderId="1" xfId="0" applyFont="1" applyFill="1" applyBorder="1" applyAlignment="1" applyProtection="1">
      <alignment horizontal="center" vertical="center"/>
      <protection locked="0"/>
    </xf>
    <xf numFmtId="0" fontId="7" fillId="0" borderId="1" xfId="0" applyFont="1" applyFill="1" applyBorder="1" applyAlignment="1">
      <alignment vertical="center" wrapText="1"/>
    </xf>
    <xf numFmtId="3" fontId="7" fillId="0" borderId="8" xfId="0" applyNumberFormat="1" applyFont="1" applyFill="1" applyBorder="1" applyAlignment="1" applyProtection="1">
      <alignment vertical="center" wrapText="1"/>
      <protection locked="0"/>
    </xf>
    <xf numFmtId="0" fontId="7" fillId="0" borderId="12"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wrapText="1"/>
      <protection locked="0"/>
    </xf>
    <xf numFmtId="0" fontId="21"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1" fillId="0" borderId="1" xfId="0" quotePrefix="1"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1" xfId="0" applyFont="1" applyFill="1" applyBorder="1" applyAlignment="1" applyProtection="1">
      <alignment horizontal="left" vertical="center"/>
      <protection locked="0"/>
    </xf>
    <xf numFmtId="3" fontId="7" fillId="0" borderId="1" xfId="0" applyNumberFormat="1" applyFont="1" applyFill="1" applyBorder="1" applyAlignment="1" applyProtection="1">
      <alignment horizontal="right" vertical="center"/>
      <protection locked="0"/>
    </xf>
    <xf numFmtId="165" fontId="7" fillId="0" borderId="1" xfId="0" applyNumberFormat="1" applyFont="1" applyFill="1" applyBorder="1" applyAlignment="1" applyProtection="1">
      <alignment horizontal="right" vertical="center"/>
      <protection locked="0"/>
    </xf>
    <xf numFmtId="0" fontId="8" fillId="0" borderId="0" xfId="0" applyFont="1"/>
    <xf numFmtId="3" fontId="9" fillId="0" borderId="0" xfId="0" applyNumberFormat="1" applyFont="1" applyAlignment="1">
      <alignment vertical="center"/>
    </xf>
    <xf numFmtId="0" fontId="7" fillId="0" borderId="0" xfId="0" applyFont="1" applyAlignment="1">
      <alignment vertical="center" wrapText="1"/>
    </xf>
    <xf numFmtId="165" fontId="7" fillId="0" borderId="0" xfId="0" applyNumberFormat="1" applyFont="1" applyAlignment="1">
      <alignment vertical="center" wrapText="1"/>
    </xf>
    <xf numFmtId="3" fontId="7" fillId="0" borderId="0" xfId="0" applyNumberFormat="1" applyFont="1" applyAlignment="1">
      <alignment vertical="center"/>
    </xf>
    <xf numFmtId="3" fontId="11" fillId="0" borderId="0" xfId="0" applyNumberFormat="1" applyFont="1" applyAlignment="1">
      <alignment vertical="center"/>
    </xf>
    <xf numFmtId="3" fontId="9" fillId="0" borderId="0" xfId="0" applyNumberFormat="1" applyFont="1"/>
    <xf numFmtId="165" fontId="7" fillId="0" borderId="0" xfId="0" applyNumberFormat="1" applyFont="1" applyAlignment="1">
      <alignment horizontal="center" vertical="center" wrapText="1"/>
    </xf>
    <xf numFmtId="3" fontId="9" fillId="0" borderId="0" xfId="0" applyNumberFormat="1" applyFont="1" applyAlignment="1">
      <alignment horizontal="center" vertical="center"/>
    </xf>
    <xf numFmtId="3" fontId="7" fillId="0" borderId="0" xfId="0" applyNumberFormat="1" applyFont="1" applyAlignment="1">
      <alignment horizontal="center" vertical="center"/>
    </xf>
    <xf numFmtId="1" fontId="9" fillId="0" borderId="11" xfId="0" applyNumberFormat="1" applyFont="1" applyBorder="1" applyAlignment="1">
      <alignment horizontal="right" vertical="center"/>
    </xf>
    <xf numFmtId="3" fontId="9" fillId="0" borderId="11" xfId="0" applyNumberFormat="1" applyFont="1" applyBorder="1" applyAlignment="1">
      <alignment vertical="center"/>
    </xf>
    <xf numFmtId="165" fontId="9" fillId="0" borderId="11" xfId="0" applyNumberFormat="1" applyFont="1" applyBorder="1" applyAlignment="1">
      <alignment vertical="center" wrapText="1"/>
    </xf>
    <xf numFmtId="164" fontId="7" fillId="0" borderId="1" xfId="0" applyNumberFormat="1" applyFont="1" applyBorder="1" applyAlignment="1">
      <alignment vertical="center" wrapText="1"/>
    </xf>
    <xf numFmtId="165" fontId="7" fillId="0" borderId="0" xfId="0" applyNumberFormat="1" applyFont="1" applyAlignment="1">
      <alignment horizontal="center"/>
    </xf>
    <xf numFmtId="165" fontId="7" fillId="0" borderId="0" xfId="0" applyNumberFormat="1" applyFont="1" applyAlignment="1">
      <alignment horizontal="right"/>
    </xf>
    <xf numFmtId="164" fontId="7" fillId="0" borderId="0" xfId="0" applyNumberFormat="1" applyFont="1"/>
    <xf numFmtId="165" fontId="7" fillId="0" borderId="0" xfId="0" applyNumberFormat="1" applyFont="1"/>
    <xf numFmtId="0" fontId="9" fillId="0" borderId="0" xfId="0" applyFont="1" applyAlignment="1">
      <alignment horizontal="right"/>
    </xf>
    <xf numFmtId="165" fontId="9" fillId="0" borderId="0" xfId="0" applyNumberFormat="1" applyFont="1" applyAlignment="1">
      <alignment horizontal="right"/>
    </xf>
    <xf numFmtId="164" fontId="9" fillId="0" borderId="0" xfId="0" applyNumberFormat="1" applyFont="1"/>
    <xf numFmtId="165" fontId="9" fillId="0" borderId="0" xfId="0" applyNumberFormat="1" applyFont="1"/>
    <xf numFmtId="3" fontId="11" fillId="0" borderId="0" xfId="0" applyNumberFormat="1" applyFont="1"/>
    <xf numFmtId="0" fontId="11" fillId="0" borderId="0" xfId="0" applyFont="1"/>
    <xf numFmtId="0" fontId="11"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right"/>
    </xf>
    <xf numFmtId="3" fontId="8" fillId="0" borderId="0" xfId="0" applyNumberFormat="1" applyFont="1"/>
    <xf numFmtId="164" fontId="7" fillId="0" borderId="0" xfId="0" applyNumberFormat="1" applyFont="1" applyAlignment="1">
      <alignment horizontal="center"/>
    </xf>
    <xf numFmtId="164" fontId="8" fillId="0" borderId="0" xfId="0" applyNumberFormat="1" applyFont="1" applyAlignment="1">
      <alignment horizontal="right"/>
    </xf>
    <xf numFmtId="164" fontId="8" fillId="0" borderId="0" xfId="0" applyNumberFormat="1" applyFont="1"/>
    <xf numFmtId="165" fontId="8" fillId="0" borderId="0" xfId="0" applyNumberFormat="1" applyFont="1"/>
    <xf numFmtId="164" fontId="9" fillId="0" borderId="0" xfId="0" applyNumberFormat="1" applyFont="1" applyAlignment="1">
      <alignment horizontal="right"/>
    </xf>
    <xf numFmtId="3" fontId="7" fillId="0" borderId="1" xfId="0" applyNumberFormat="1" applyFont="1" applyBorder="1" applyAlignment="1">
      <alignment horizontal="right" vertical="center"/>
    </xf>
    <xf numFmtId="164" fontId="7" fillId="0" borderId="1" xfId="0" applyNumberFormat="1" applyFont="1" applyBorder="1" applyAlignment="1">
      <alignment horizontal="right" vertical="center"/>
    </xf>
    <xf numFmtId="0" fontId="9" fillId="0" borderId="0" xfId="0" applyFont="1" applyAlignment="1">
      <alignment horizontal="center"/>
    </xf>
    <xf numFmtId="2" fontId="9" fillId="0" borderId="0" xfId="0" applyNumberFormat="1" applyFont="1"/>
    <xf numFmtId="0" fontId="8" fillId="0" borderId="0" xfId="0" applyFont="1" applyAlignment="1">
      <alignment horizontal="center"/>
    </xf>
    <xf numFmtId="2" fontId="8" fillId="0" borderId="0" xfId="0" applyNumberFormat="1" applyFont="1"/>
    <xf numFmtId="0" fontId="19" fillId="0" borderId="0" xfId="0" applyFont="1"/>
    <xf numFmtId="0" fontId="7" fillId="0" borderId="0" xfId="0" applyFont="1" applyAlignment="1">
      <alignment horizontal="right" vertical="center"/>
    </xf>
    <xf numFmtId="0" fontId="9" fillId="0" borderId="0" xfId="0" applyFont="1" applyAlignment="1">
      <alignment horizontal="right" vertical="center"/>
    </xf>
    <xf numFmtId="0" fontId="15" fillId="0" borderId="0" xfId="0" applyFont="1" applyFill="1" applyAlignment="1" applyProtection="1">
      <alignment horizontal="center" vertical="center" wrapText="1"/>
      <protection locked="0"/>
    </xf>
    <xf numFmtId="0" fontId="13" fillId="0" borderId="0" xfId="0" applyFont="1" applyFill="1" applyAlignment="1" applyProtection="1">
      <alignment horizontal="center" vertical="center" wrapText="1"/>
      <protection locked="0"/>
    </xf>
    <xf numFmtId="0" fontId="13" fillId="0" borderId="0" xfId="0" applyFont="1" applyFill="1" applyAlignment="1" applyProtection="1">
      <alignment horizontal="center" vertical="center"/>
      <protection locked="0"/>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7" fillId="0" borderId="0" xfId="0" applyFont="1" applyAlignment="1">
      <alignment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165" fontId="8" fillId="0" borderId="2" xfId="0" applyNumberFormat="1" applyFont="1" applyBorder="1" applyAlignment="1">
      <alignment horizontal="right" vertical="center" wrapText="1"/>
    </xf>
    <xf numFmtId="0" fontId="9" fillId="0" borderId="4" xfId="0" applyFont="1" applyBorder="1" applyAlignment="1">
      <alignment vertical="center"/>
    </xf>
    <xf numFmtId="0" fontId="11"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xf>
    <xf numFmtId="3" fontId="7" fillId="0" borderId="3"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0" fontId="9" fillId="0" borderId="4" xfId="0" applyFont="1" applyBorder="1" applyAlignment="1">
      <alignment horizontal="center"/>
    </xf>
    <xf numFmtId="0" fontId="8" fillId="0" borderId="2" xfId="0" applyFont="1" applyBorder="1" applyAlignment="1">
      <alignment horizontal="right" vertical="center"/>
    </xf>
    <xf numFmtId="0" fontId="18"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right" vertical="center" wrapText="1"/>
    </xf>
    <xf numFmtId="0" fontId="23" fillId="0" borderId="0" xfId="0" applyFont="1" applyAlignment="1">
      <alignment horizontal="lef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0" xfId="0" applyFont="1" applyAlignment="1">
      <alignment horizontal="left" wrapText="1"/>
    </xf>
    <xf numFmtId="3" fontId="7" fillId="0" borderId="11"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0" borderId="2" xfId="0" applyFont="1" applyBorder="1" applyAlignment="1">
      <alignment horizontal="right" vertical="center" wrapText="1"/>
    </xf>
    <xf numFmtId="3" fontId="9" fillId="0" borderId="3" xfId="0" applyNumberFormat="1" applyFont="1" applyBorder="1" applyAlignment="1">
      <alignment horizontal="left" vertical="center" wrapText="1"/>
    </xf>
    <xf numFmtId="3" fontId="9" fillId="0" borderId="8" xfId="0" applyNumberFormat="1" applyFont="1" applyBorder="1" applyAlignment="1">
      <alignment horizontal="left" vertical="center" wrapText="1"/>
    </xf>
    <xf numFmtId="164" fontId="7" fillId="0" borderId="3"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0" fontId="8"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65" fontId="7" fillId="0" borderId="11" xfId="0" applyNumberFormat="1" applyFont="1" applyBorder="1" applyAlignment="1">
      <alignment horizontal="center" vertical="center" wrapText="1"/>
    </xf>
    <xf numFmtId="165" fontId="7" fillId="0" borderId="13" xfId="0" applyNumberFormat="1" applyFont="1" applyBorder="1" applyAlignment="1">
      <alignment horizontal="center" vertical="center" wrapText="1"/>
    </xf>
    <xf numFmtId="0" fontId="8" fillId="0" borderId="0" xfId="0" applyFont="1" applyAlignment="1">
      <alignment horizontal="left"/>
    </xf>
    <xf numFmtId="0" fontId="7" fillId="0" borderId="0" xfId="0" applyFont="1" applyAlignment="1">
      <alignment horizontal="center" wrapText="1"/>
    </xf>
    <xf numFmtId="2" fontId="7" fillId="0" borderId="11" xfId="0" applyNumberFormat="1" applyFont="1" applyBorder="1" applyAlignment="1">
      <alignment horizontal="center" vertical="center" wrapText="1"/>
    </xf>
    <xf numFmtId="2" fontId="7" fillId="0" borderId="13" xfId="0" applyNumberFormat="1" applyFont="1" applyBorder="1" applyAlignment="1">
      <alignment horizontal="center" vertical="center" wrapText="1"/>
    </xf>
    <xf numFmtId="165" fontId="7" fillId="0" borderId="12" xfId="0" applyNumberFormat="1"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3" fontId="7" fillId="0" borderId="12" xfId="0" applyNumberFormat="1" applyFont="1" applyBorder="1" applyAlignment="1">
      <alignment horizontal="center" vertical="center" wrapText="1"/>
    </xf>
    <xf numFmtId="0" fontId="1" fillId="0" borderId="0" xfId="0" applyFont="1" applyAlignment="1">
      <alignment horizontal="center"/>
    </xf>
    <xf numFmtId="0" fontId="13" fillId="0" borderId="1" xfId="0" applyFont="1" applyBorder="1" applyAlignment="1">
      <alignment horizontal="center" vertical="center" wrapText="1"/>
    </xf>
    <xf numFmtId="3" fontId="13" fillId="0" borderId="5" xfId="0" applyNumberFormat="1" applyFont="1" applyBorder="1" applyAlignment="1">
      <alignment horizontal="center" vertical="center" wrapText="1"/>
    </xf>
    <xf numFmtId="3" fontId="13" fillId="0" borderId="9" xfId="0" applyNumberFormat="1" applyFont="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 fillId="0" borderId="4" xfId="0" applyFont="1" applyBorder="1" applyAlignment="1">
      <alignment horizontal="center"/>
    </xf>
    <xf numFmtId="0" fontId="34" fillId="0" borderId="0" xfId="0" applyFont="1" applyAlignment="1">
      <alignment horizontal="center"/>
    </xf>
    <xf numFmtId="0" fontId="15" fillId="0" borderId="0" xfId="0" applyFont="1" applyAlignment="1">
      <alignment horizontal="left"/>
    </xf>
    <xf numFmtId="0" fontId="1" fillId="0" borderId="0" xfId="0" applyFont="1" applyAlignment="1">
      <alignment horizontal="center" vertical="center" wrapText="1"/>
    </xf>
    <xf numFmtId="0" fontId="2" fillId="0" borderId="0" xfId="0" applyFont="1" applyAlignment="1">
      <alignment horizontal="center" vertical="center" wrapText="1"/>
    </xf>
    <xf numFmtId="0" fontId="25" fillId="0" borderId="2" xfId="0" applyFont="1" applyBorder="1" applyAlignment="1">
      <alignment horizontal="lef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4" fontId="13" fillId="0" borderId="11" xfId="0" applyNumberFormat="1" applyFont="1" applyBorder="1" applyAlignment="1">
      <alignment horizontal="center" vertical="center" wrapText="1"/>
    </xf>
    <xf numFmtId="164" fontId="13" fillId="0" borderId="13"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3463637</xdr:colOff>
      <xdr:row>2</xdr:row>
      <xdr:rowOff>294409</xdr:rowOff>
    </xdr:from>
    <xdr:to>
      <xdr:col>1</xdr:col>
      <xdr:colOff>5567796</xdr:colOff>
      <xdr:row>2</xdr:row>
      <xdr:rowOff>294409</xdr:rowOff>
    </xdr:to>
    <xdr:cxnSp macro="">
      <xdr:nvCxnSpPr>
        <xdr:cNvPr id="6" name="Straight Connector 5">
          <a:extLst>
            <a:ext uri="{FF2B5EF4-FFF2-40B4-BE49-F238E27FC236}">
              <a16:creationId xmlns:a16="http://schemas.microsoft.com/office/drawing/2014/main" id="{78FDDAB9-9314-AC7A-73E3-760C84F4E891}"/>
            </a:ext>
          </a:extLst>
        </xdr:cNvPr>
        <xdr:cNvCxnSpPr/>
      </xdr:nvCxnSpPr>
      <xdr:spPr>
        <a:xfrm>
          <a:off x="3879273" y="961159"/>
          <a:ext cx="21041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Ph&#7909;%20l&#7909;c%20(5)%20Chu&#7849;n%20S&#7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hợp toàn bộ kinh phí"/>
      <sheetName val="1, Hỗ trợ thăm hỏi khi điều trị"/>
      <sheetName val="2, Hỗ trợ tiền ăn"/>
      <sheetName val="3, Hỗ trợ điều dưỡng tại TT"/>
      <sheetName val="4, Hỗ trợ chi phí KCB"/>
      <sheetName val="5, Điều dưỡng ngoại trú"/>
      <sheetName val="6, Hỗ trợ bệnh hiểm nghèo"/>
      <sheetName val="7, Thanh toán thuốc"/>
      <sheetName val="8, Chế độ KSK định kỳ"/>
      <sheetName val="9, ĐT làm công tác BVSK"/>
    </sheetNames>
    <sheetDataSet>
      <sheetData sheetId="0">
        <row r="40">
          <cell r="C40">
            <v>487.06999999999994</v>
          </cell>
        </row>
        <row r="46">
          <cell r="C46">
            <v>47</v>
          </cell>
        </row>
      </sheetData>
      <sheetData sheetId="1"/>
      <sheetData sheetId="2"/>
      <sheetData sheetId="3"/>
      <sheetData sheetId="4"/>
      <sheetData sheetId="5">
        <row r="16">
          <cell r="F16">
            <v>345</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Layout" zoomScale="70" zoomScaleNormal="100" zoomScalePageLayoutView="70" workbookViewId="0">
      <selection sqref="A1:XFD1048576"/>
    </sheetView>
  </sheetViews>
  <sheetFormatPr defaultRowHeight="16.5" x14ac:dyDescent="0.35"/>
  <cols>
    <col min="1" max="1" width="4.453125" style="57" customWidth="1"/>
    <col min="2" max="2" width="31.54296875" style="53" customWidth="1"/>
    <col min="3" max="3" width="12.26953125" style="254" customWidth="1"/>
    <col min="4" max="4" width="12.26953125" style="237" customWidth="1"/>
    <col min="5" max="5" width="11.36328125" style="260" customWidth="1"/>
    <col min="6" max="6" width="10.1796875" style="237" customWidth="1"/>
    <col min="7" max="7" width="12.26953125" style="237" customWidth="1"/>
    <col min="8" max="9" width="12.26953125" style="53" customWidth="1"/>
    <col min="10" max="10" width="10.81640625" style="53" customWidth="1"/>
    <col min="11" max="11" width="10.54296875" style="240" customWidth="1"/>
    <col min="12" max="12" width="25.7265625" style="225" bestFit="1" customWidth="1"/>
    <col min="13" max="255" width="9.1796875" style="53"/>
    <col min="256" max="256" width="4.453125" style="53" customWidth="1"/>
    <col min="257" max="257" width="30" style="53" customWidth="1"/>
    <col min="258" max="258" width="9.26953125" style="53" customWidth="1"/>
    <col min="259" max="259" width="10.26953125" style="53" customWidth="1"/>
    <col min="260" max="260" width="7.453125" style="53" customWidth="1"/>
    <col min="261" max="261" width="16" style="53" customWidth="1"/>
    <col min="262" max="263" width="9.1796875" style="53"/>
    <col min="264" max="264" width="8.7265625" style="53" customWidth="1"/>
    <col min="265" max="265" width="14" style="53" bestFit="1" customWidth="1"/>
    <col min="266" max="266" width="17.7265625" style="53" bestFit="1" customWidth="1"/>
    <col min="267" max="267" width="16.1796875" style="53" customWidth="1"/>
    <col min="268" max="268" width="25.7265625" style="53" bestFit="1" customWidth="1"/>
    <col min="269" max="511" width="9.1796875" style="53"/>
    <col min="512" max="512" width="4.453125" style="53" customWidth="1"/>
    <col min="513" max="513" width="30" style="53" customWidth="1"/>
    <col min="514" max="514" width="9.26953125" style="53" customWidth="1"/>
    <col min="515" max="515" width="10.26953125" style="53" customWidth="1"/>
    <col min="516" max="516" width="7.453125" style="53" customWidth="1"/>
    <col min="517" max="517" width="16" style="53" customWidth="1"/>
    <col min="518" max="519" width="9.1796875" style="53"/>
    <col min="520" max="520" width="8.7265625" style="53" customWidth="1"/>
    <col min="521" max="521" width="14" style="53" bestFit="1" customWidth="1"/>
    <col min="522" max="522" width="17.7265625" style="53" bestFit="1" customWidth="1"/>
    <col min="523" max="523" width="16.1796875" style="53" customWidth="1"/>
    <col min="524" max="524" width="25.7265625" style="53" bestFit="1" customWidth="1"/>
    <col min="525" max="767" width="9.1796875" style="53"/>
    <col min="768" max="768" width="4.453125" style="53" customWidth="1"/>
    <col min="769" max="769" width="30" style="53" customWidth="1"/>
    <col min="770" max="770" width="9.26953125" style="53" customWidth="1"/>
    <col min="771" max="771" width="10.26953125" style="53" customWidth="1"/>
    <col min="772" max="772" width="7.453125" style="53" customWidth="1"/>
    <col min="773" max="773" width="16" style="53" customWidth="1"/>
    <col min="774" max="775" width="9.1796875" style="53"/>
    <col min="776" max="776" width="8.7265625" style="53" customWidth="1"/>
    <col min="777" max="777" width="14" style="53" bestFit="1" customWidth="1"/>
    <col min="778" max="778" width="17.7265625" style="53" bestFit="1" customWidth="1"/>
    <col min="779" max="779" width="16.1796875" style="53" customWidth="1"/>
    <col min="780" max="780" width="25.7265625" style="53" bestFit="1" customWidth="1"/>
    <col min="781" max="1023" width="9.1796875" style="53"/>
    <col min="1024" max="1024" width="4.453125" style="53" customWidth="1"/>
    <col min="1025" max="1025" width="30" style="53" customWidth="1"/>
    <col min="1026" max="1026" width="9.26953125" style="53" customWidth="1"/>
    <col min="1027" max="1027" width="10.26953125" style="53" customWidth="1"/>
    <col min="1028" max="1028" width="7.453125" style="53" customWidth="1"/>
    <col min="1029" max="1029" width="16" style="53" customWidth="1"/>
    <col min="1030" max="1031" width="9.1796875" style="53"/>
    <col min="1032" max="1032" width="8.7265625" style="53" customWidth="1"/>
    <col min="1033" max="1033" width="14" style="53" bestFit="1" customWidth="1"/>
    <col min="1034" max="1034" width="17.7265625" style="53" bestFit="1" customWidth="1"/>
    <col min="1035" max="1035" width="16.1796875" style="53" customWidth="1"/>
    <col min="1036" max="1036" width="25.7265625" style="53" bestFit="1" customWidth="1"/>
    <col min="1037" max="1279" width="9.1796875" style="53"/>
    <col min="1280" max="1280" width="4.453125" style="53" customWidth="1"/>
    <col min="1281" max="1281" width="30" style="53" customWidth="1"/>
    <col min="1282" max="1282" width="9.26953125" style="53" customWidth="1"/>
    <col min="1283" max="1283" width="10.26953125" style="53" customWidth="1"/>
    <col min="1284" max="1284" width="7.453125" style="53" customWidth="1"/>
    <col min="1285" max="1285" width="16" style="53" customWidth="1"/>
    <col min="1286" max="1287" width="9.1796875" style="53"/>
    <col min="1288" max="1288" width="8.7265625" style="53" customWidth="1"/>
    <col min="1289" max="1289" width="14" style="53" bestFit="1" customWidth="1"/>
    <col min="1290" max="1290" width="17.7265625" style="53" bestFit="1" customWidth="1"/>
    <col min="1291" max="1291" width="16.1796875" style="53" customWidth="1"/>
    <col min="1292" max="1292" width="25.7265625" style="53" bestFit="1" customWidth="1"/>
    <col min="1293" max="1535" width="9.1796875" style="53"/>
    <col min="1536" max="1536" width="4.453125" style="53" customWidth="1"/>
    <col min="1537" max="1537" width="30" style="53" customWidth="1"/>
    <col min="1538" max="1538" width="9.26953125" style="53" customWidth="1"/>
    <col min="1539" max="1539" width="10.26953125" style="53" customWidth="1"/>
    <col min="1540" max="1540" width="7.453125" style="53" customWidth="1"/>
    <col min="1541" max="1541" width="16" style="53" customWidth="1"/>
    <col min="1542" max="1543" width="9.1796875" style="53"/>
    <col min="1544" max="1544" width="8.7265625" style="53" customWidth="1"/>
    <col min="1545" max="1545" width="14" style="53" bestFit="1" customWidth="1"/>
    <col min="1546" max="1546" width="17.7265625" style="53" bestFit="1" customWidth="1"/>
    <col min="1547" max="1547" width="16.1796875" style="53" customWidth="1"/>
    <col min="1548" max="1548" width="25.7265625" style="53" bestFit="1" customWidth="1"/>
    <col min="1549" max="1791" width="9.1796875" style="53"/>
    <col min="1792" max="1792" width="4.453125" style="53" customWidth="1"/>
    <col min="1793" max="1793" width="30" style="53" customWidth="1"/>
    <col min="1794" max="1794" width="9.26953125" style="53" customWidth="1"/>
    <col min="1795" max="1795" width="10.26953125" style="53" customWidth="1"/>
    <col min="1796" max="1796" width="7.453125" style="53" customWidth="1"/>
    <col min="1797" max="1797" width="16" style="53" customWidth="1"/>
    <col min="1798" max="1799" width="9.1796875" style="53"/>
    <col min="1800" max="1800" width="8.7265625" style="53" customWidth="1"/>
    <col min="1801" max="1801" width="14" style="53" bestFit="1" customWidth="1"/>
    <col min="1802" max="1802" width="17.7265625" style="53" bestFit="1" customWidth="1"/>
    <col min="1803" max="1803" width="16.1796875" style="53" customWidth="1"/>
    <col min="1804" max="1804" width="25.7265625" style="53" bestFit="1" customWidth="1"/>
    <col min="1805" max="2047" width="9.1796875" style="53"/>
    <col min="2048" max="2048" width="4.453125" style="53" customWidth="1"/>
    <col min="2049" max="2049" width="30" style="53" customWidth="1"/>
    <col min="2050" max="2050" width="9.26953125" style="53" customWidth="1"/>
    <col min="2051" max="2051" width="10.26953125" style="53" customWidth="1"/>
    <col min="2052" max="2052" width="7.453125" style="53" customWidth="1"/>
    <col min="2053" max="2053" width="16" style="53" customWidth="1"/>
    <col min="2054" max="2055" width="9.1796875" style="53"/>
    <col min="2056" max="2056" width="8.7265625" style="53" customWidth="1"/>
    <col min="2057" max="2057" width="14" style="53" bestFit="1" customWidth="1"/>
    <col min="2058" max="2058" width="17.7265625" style="53" bestFit="1" customWidth="1"/>
    <col min="2059" max="2059" width="16.1796875" style="53" customWidth="1"/>
    <col min="2060" max="2060" width="25.7265625" style="53" bestFit="1" customWidth="1"/>
    <col min="2061" max="2303" width="9.1796875" style="53"/>
    <col min="2304" max="2304" width="4.453125" style="53" customWidth="1"/>
    <col min="2305" max="2305" width="30" style="53" customWidth="1"/>
    <col min="2306" max="2306" width="9.26953125" style="53" customWidth="1"/>
    <col min="2307" max="2307" width="10.26953125" style="53" customWidth="1"/>
    <col min="2308" max="2308" width="7.453125" style="53" customWidth="1"/>
    <col min="2309" max="2309" width="16" style="53" customWidth="1"/>
    <col min="2310" max="2311" width="9.1796875" style="53"/>
    <col min="2312" max="2312" width="8.7265625" style="53" customWidth="1"/>
    <col min="2313" max="2313" width="14" style="53" bestFit="1" customWidth="1"/>
    <col min="2314" max="2314" width="17.7265625" style="53" bestFit="1" customWidth="1"/>
    <col min="2315" max="2315" width="16.1796875" style="53" customWidth="1"/>
    <col min="2316" max="2316" width="25.7265625" style="53" bestFit="1" customWidth="1"/>
    <col min="2317" max="2559" width="9.1796875" style="53"/>
    <col min="2560" max="2560" width="4.453125" style="53" customWidth="1"/>
    <col min="2561" max="2561" width="30" style="53" customWidth="1"/>
    <col min="2562" max="2562" width="9.26953125" style="53" customWidth="1"/>
    <col min="2563" max="2563" width="10.26953125" style="53" customWidth="1"/>
    <col min="2564" max="2564" width="7.453125" style="53" customWidth="1"/>
    <col min="2565" max="2565" width="16" style="53" customWidth="1"/>
    <col min="2566" max="2567" width="9.1796875" style="53"/>
    <col min="2568" max="2568" width="8.7265625" style="53" customWidth="1"/>
    <col min="2569" max="2569" width="14" style="53" bestFit="1" customWidth="1"/>
    <col min="2570" max="2570" width="17.7265625" style="53" bestFit="1" customWidth="1"/>
    <col min="2571" max="2571" width="16.1796875" style="53" customWidth="1"/>
    <col min="2572" max="2572" width="25.7265625" style="53" bestFit="1" customWidth="1"/>
    <col min="2573" max="2815" width="9.1796875" style="53"/>
    <col min="2816" max="2816" width="4.453125" style="53" customWidth="1"/>
    <col min="2817" max="2817" width="30" style="53" customWidth="1"/>
    <col min="2818" max="2818" width="9.26953125" style="53" customWidth="1"/>
    <col min="2819" max="2819" width="10.26953125" style="53" customWidth="1"/>
    <col min="2820" max="2820" width="7.453125" style="53" customWidth="1"/>
    <col min="2821" max="2821" width="16" style="53" customWidth="1"/>
    <col min="2822" max="2823" width="9.1796875" style="53"/>
    <col min="2824" max="2824" width="8.7265625" style="53" customWidth="1"/>
    <col min="2825" max="2825" width="14" style="53" bestFit="1" customWidth="1"/>
    <col min="2826" max="2826" width="17.7265625" style="53" bestFit="1" customWidth="1"/>
    <col min="2827" max="2827" width="16.1796875" style="53" customWidth="1"/>
    <col min="2828" max="2828" width="25.7265625" style="53" bestFit="1" customWidth="1"/>
    <col min="2829" max="3071" width="9.1796875" style="53"/>
    <col min="3072" max="3072" width="4.453125" style="53" customWidth="1"/>
    <col min="3073" max="3073" width="30" style="53" customWidth="1"/>
    <col min="3074" max="3074" width="9.26953125" style="53" customWidth="1"/>
    <col min="3075" max="3075" width="10.26953125" style="53" customWidth="1"/>
    <col min="3076" max="3076" width="7.453125" style="53" customWidth="1"/>
    <col min="3077" max="3077" width="16" style="53" customWidth="1"/>
    <col min="3078" max="3079" width="9.1796875" style="53"/>
    <col min="3080" max="3080" width="8.7265625" style="53" customWidth="1"/>
    <col min="3081" max="3081" width="14" style="53" bestFit="1" customWidth="1"/>
    <col min="3082" max="3082" width="17.7265625" style="53" bestFit="1" customWidth="1"/>
    <col min="3083" max="3083" width="16.1796875" style="53" customWidth="1"/>
    <col min="3084" max="3084" width="25.7265625" style="53" bestFit="1" customWidth="1"/>
    <col min="3085" max="3327" width="9.1796875" style="53"/>
    <col min="3328" max="3328" width="4.453125" style="53" customWidth="1"/>
    <col min="3329" max="3329" width="30" style="53" customWidth="1"/>
    <col min="3330" max="3330" width="9.26953125" style="53" customWidth="1"/>
    <col min="3331" max="3331" width="10.26953125" style="53" customWidth="1"/>
    <col min="3332" max="3332" width="7.453125" style="53" customWidth="1"/>
    <col min="3333" max="3333" width="16" style="53" customWidth="1"/>
    <col min="3334" max="3335" width="9.1796875" style="53"/>
    <col min="3336" max="3336" width="8.7265625" style="53" customWidth="1"/>
    <col min="3337" max="3337" width="14" style="53" bestFit="1" customWidth="1"/>
    <col min="3338" max="3338" width="17.7265625" style="53" bestFit="1" customWidth="1"/>
    <col min="3339" max="3339" width="16.1796875" style="53" customWidth="1"/>
    <col min="3340" max="3340" width="25.7265625" style="53" bestFit="1" customWidth="1"/>
    <col min="3341" max="3583" width="9.1796875" style="53"/>
    <col min="3584" max="3584" width="4.453125" style="53" customWidth="1"/>
    <col min="3585" max="3585" width="30" style="53" customWidth="1"/>
    <col min="3586" max="3586" width="9.26953125" style="53" customWidth="1"/>
    <col min="3587" max="3587" width="10.26953125" style="53" customWidth="1"/>
    <col min="3588" max="3588" width="7.453125" style="53" customWidth="1"/>
    <col min="3589" max="3589" width="16" style="53" customWidth="1"/>
    <col min="3590" max="3591" width="9.1796875" style="53"/>
    <col min="3592" max="3592" width="8.7265625" style="53" customWidth="1"/>
    <col min="3593" max="3593" width="14" style="53" bestFit="1" customWidth="1"/>
    <col min="3594" max="3594" width="17.7265625" style="53" bestFit="1" customWidth="1"/>
    <col min="3595" max="3595" width="16.1796875" style="53" customWidth="1"/>
    <col min="3596" max="3596" width="25.7265625" style="53" bestFit="1" customWidth="1"/>
    <col min="3597" max="3839" width="9.1796875" style="53"/>
    <col min="3840" max="3840" width="4.453125" style="53" customWidth="1"/>
    <col min="3841" max="3841" width="30" style="53" customWidth="1"/>
    <col min="3842" max="3842" width="9.26953125" style="53" customWidth="1"/>
    <col min="3843" max="3843" width="10.26953125" style="53" customWidth="1"/>
    <col min="3844" max="3844" width="7.453125" style="53" customWidth="1"/>
    <col min="3845" max="3845" width="16" style="53" customWidth="1"/>
    <col min="3846" max="3847" width="9.1796875" style="53"/>
    <col min="3848" max="3848" width="8.7265625" style="53" customWidth="1"/>
    <col min="3849" max="3849" width="14" style="53" bestFit="1" customWidth="1"/>
    <col min="3850" max="3850" width="17.7265625" style="53" bestFit="1" customWidth="1"/>
    <col min="3851" max="3851" width="16.1796875" style="53" customWidth="1"/>
    <col min="3852" max="3852" width="25.7265625" style="53" bestFit="1" customWidth="1"/>
    <col min="3853" max="4095" width="9.1796875" style="53"/>
    <col min="4096" max="4096" width="4.453125" style="53" customWidth="1"/>
    <col min="4097" max="4097" width="30" style="53" customWidth="1"/>
    <col min="4098" max="4098" width="9.26953125" style="53" customWidth="1"/>
    <col min="4099" max="4099" width="10.26953125" style="53" customWidth="1"/>
    <col min="4100" max="4100" width="7.453125" style="53" customWidth="1"/>
    <col min="4101" max="4101" width="16" style="53" customWidth="1"/>
    <col min="4102" max="4103" width="9.1796875" style="53"/>
    <col min="4104" max="4104" width="8.7265625" style="53" customWidth="1"/>
    <col min="4105" max="4105" width="14" style="53" bestFit="1" customWidth="1"/>
    <col min="4106" max="4106" width="17.7265625" style="53" bestFit="1" customWidth="1"/>
    <col min="4107" max="4107" width="16.1796875" style="53" customWidth="1"/>
    <col min="4108" max="4108" width="25.7265625" style="53" bestFit="1" customWidth="1"/>
    <col min="4109" max="4351" width="9.1796875" style="53"/>
    <col min="4352" max="4352" width="4.453125" style="53" customWidth="1"/>
    <col min="4353" max="4353" width="30" style="53" customWidth="1"/>
    <col min="4354" max="4354" width="9.26953125" style="53" customWidth="1"/>
    <col min="4355" max="4355" width="10.26953125" style="53" customWidth="1"/>
    <col min="4356" max="4356" width="7.453125" style="53" customWidth="1"/>
    <col min="4357" max="4357" width="16" style="53" customWidth="1"/>
    <col min="4358" max="4359" width="9.1796875" style="53"/>
    <col min="4360" max="4360" width="8.7265625" style="53" customWidth="1"/>
    <col min="4361" max="4361" width="14" style="53" bestFit="1" customWidth="1"/>
    <col min="4362" max="4362" width="17.7265625" style="53" bestFit="1" customWidth="1"/>
    <col min="4363" max="4363" width="16.1796875" style="53" customWidth="1"/>
    <col min="4364" max="4364" width="25.7265625" style="53" bestFit="1" customWidth="1"/>
    <col min="4365" max="4607" width="9.1796875" style="53"/>
    <col min="4608" max="4608" width="4.453125" style="53" customWidth="1"/>
    <col min="4609" max="4609" width="30" style="53" customWidth="1"/>
    <col min="4610" max="4610" width="9.26953125" style="53" customWidth="1"/>
    <col min="4611" max="4611" width="10.26953125" style="53" customWidth="1"/>
    <col min="4612" max="4612" width="7.453125" style="53" customWidth="1"/>
    <col min="4613" max="4613" width="16" style="53" customWidth="1"/>
    <col min="4614" max="4615" width="9.1796875" style="53"/>
    <col min="4616" max="4616" width="8.7265625" style="53" customWidth="1"/>
    <col min="4617" max="4617" width="14" style="53" bestFit="1" customWidth="1"/>
    <col min="4618" max="4618" width="17.7265625" style="53" bestFit="1" customWidth="1"/>
    <col min="4619" max="4619" width="16.1796875" style="53" customWidth="1"/>
    <col min="4620" max="4620" width="25.7265625" style="53" bestFit="1" customWidth="1"/>
    <col min="4621" max="4863" width="9.1796875" style="53"/>
    <col min="4864" max="4864" width="4.453125" style="53" customWidth="1"/>
    <col min="4865" max="4865" width="30" style="53" customWidth="1"/>
    <col min="4866" max="4866" width="9.26953125" style="53" customWidth="1"/>
    <col min="4867" max="4867" width="10.26953125" style="53" customWidth="1"/>
    <col min="4868" max="4868" width="7.453125" style="53" customWidth="1"/>
    <col min="4869" max="4869" width="16" style="53" customWidth="1"/>
    <col min="4870" max="4871" width="9.1796875" style="53"/>
    <col min="4872" max="4872" width="8.7265625" style="53" customWidth="1"/>
    <col min="4873" max="4873" width="14" style="53" bestFit="1" customWidth="1"/>
    <col min="4874" max="4874" width="17.7265625" style="53" bestFit="1" customWidth="1"/>
    <col min="4875" max="4875" width="16.1796875" style="53" customWidth="1"/>
    <col min="4876" max="4876" width="25.7265625" style="53" bestFit="1" customWidth="1"/>
    <col min="4877" max="5119" width="9.1796875" style="53"/>
    <col min="5120" max="5120" width="4.453125" style="53" customWidth="1"/>
    <col min="5121" max="5121" width="30" style="53" customWidth="1"/>
    <col min="5122" max="5122" width="9.26953125" style="53" customWidth="1"/>
    <col min="5123" max="5123" width="10.26953125" style="53" customWidth="1"/>
    <col min="5124" max="5124" width="7.453125" style="53" customWidth="1"/>
    <col min="5125" max="5125" width="16" style="53" customWidth="1"/>
    <col min="5126" max="5127" width="9.1796875" style="53"/>
    <col min="5128" max="5128" width="8.7265625" style="53" customWidth="1"/>
    <col min="5129" max="5129" width="14" style="53" bestFit="1" customWidth="1"/>
    <col min="5130" max="5130" width="17.7265625" style="53" bestFit="1" customWidth="1"/>
    <col min="5131" max="5131" width="16.1796875" style="53" customWidth="1"/>
    <col min="5132" max="5132" width="25.7265625" style="53" bestFit="1" customWidth="1"/>
    <col min="5133" max="5375" width="9.1796875" style="53"/>
    <col min="5376" max="5376" width="4.453125" style="53" customWidth="1"/>
    <col min="5377" max="5377" width="30" style="53" customWidth="1"/>
    <col min="5378" max="5378" width="9.26953125" style="53" customWidth="1"/>
    <col min="5379" max="5379" width="10.26953125" style="53" customWidth="1"/>
    <col min="5380" max="5380" width="7.453125" style="53" customWidth="1"/>
    <col min="5381" max="5381" width="16" style="53" customWidth="1"/>
    <col min="5382" max="5383" width="9.1796875" style="53"/>
    <col min="5384" max="5384" width="8.7265625" style="53" customWidth="1"/>
    <col min="5385" max="5385" width="14" style="53" bestFit="1" customWidth="1"/>
    <col min="5386" max="5386" width="17.7265625" style="53" bestFit="1" customWidth="1"/>
    <col min="5387" max="5387" width="16.1796875" style="53" customWidth="1"/>
    <col min="5388" max="5388" width="25.7265625" style="53" bestFit="1" customWidth="1"/>
    <col min="5389" max="5631" width="9.1796875" style="53"/>
    <col min="5632" max="5632" width="4.453125" style="53" customWidth="1"/>
    <col min="5633" max="5633" width="30" style="53" customWidth="1"/>
    <col min="5634" max="5634" width="9.26953125" style="53" customWidth="1"/>
    <col min="5635" max="5635" width="10.26953125" style="53" customWidth="1"/>
    <col min="5636" max="5636" width="7.453125" style="53" customWidth="1"/>
    <col min="5637" max="5637" width="16" style="53" customWidth="1"/>
    <col min="5638" max="5639" width="9.1796875" style="53"/>
    <col min="5640" max="5640" width="8.7265625" style="53" customWidth="1"/>
    <col min="5641" max="5641" width="14" style="53" bestFit="1" customWidth="1"/>
    <col min="5642" max="5642" width="17.7265625" style="53" bestFit="1" customWidth="1"/>
    <col min="5643" max="5643" width="16.1796875" style="53" customWidth="1"/>
    <col min="5644" max="5644" width="25.7265625" style="53" bestFit="1" customWidth="1"/>
    <col min="5645" max="5887" width="9.1796875" style="53"/>
    <col min="5888" max="5888" width="4.453125" style="53" customWidth="1"/>
    <col min="5889" max="5889" width="30" style="53" customWidth="1"/>
    <col min="5890" max="5890" width="9.26953125" style="53" customWidth="1"/>
    <col min="5891" max="5891" width="10.26953125" style="53" customWidth="1"/>
    <col min="5892" max="5892" width="7.453125" style="53" customWidth="1"/>
    <col min="5893" max="5893" width="16" style="53" customWidth="1"/>
    <col min="5894" max="5895" width="9.1796875" style="53"/>
    <col min="5896" max="5896" width="8.7265625" style="53" customWidth="1"/>
    <col min="5897" max="5897" width="14" style="53" bestFit="1" customWidth="1"/>
    <col min="5898" max="5898" width="17.7265625" style="53" bestFit="1" customWidth="1"/>
    <col min="5899" max="5899" width="16.1796875" style="53" customWidth="1"/>
    <col min="5900" max="5900" width="25.7265625" style="53" bestFit="1" customWidth="1"/>
    <col min="5901" max="6143" width="9.1796875" style="53"/>
    <col min="6144" max="6144" width="4.453125" style="53" customWidth="1"/>
    <col min="6145" max="6145" width="30" style="53" customWidth="1"/>
    <col min="6146" max="6146" width="9.26953125" style="53" customWidth="1"/>
    <col min="6147" max="6147" width="10.26953125" style="53" customWidth="1"/>
    <col min="6148" max="6148" width="7.453125" style="53" customWidth="1"/>
    <col min="6149" max="6149" width="16" style="53" customWidth="1"/>
    <col min="6150" max="6151" width="9.1796875" style="53"/>
    <col min="6152" max="6152" width="8.7265625" style="53" customWidth="1"/>
    <col min="6153" max="6153" width="14" style="53" bestFit="1" customWidth="1"/>
    <col min="6154" max="6154" width="17.7265625" style="53" bestFit="1" customWidth="1"/>
    <col min="6155" max="6155" width="16.1796875" style="53" customWidth="1"/>
    <col min="6156" max="6156" width="25.7265625" style="53" bestFit="1" customWidth="1"/>
    <col min="6157" max="6399" width="9.1796875" style="53"/>
    <col min="6400" max="6400" width="4.453125" style="53" customWidth="1"/>
    <col min="6401" max="6401" width="30" style="53" customWidth="1"/>
    <col min="6402" max="6402" width="9.26953125" style="53" customWidth="1"/>
    <col min="6403" max="6403" width="10.26953125" style="53" customWidth="1"/>
    <col min="6404" max="6404" width="7.453125" style="53" customWidth="1"/>
    <col min="6405" max="6405" width="16" style="53" customWidth="1"/>
    <col min="6406" max="6407" width="9.1796875" style="53"/>
    <col min="6408" max="6408" width="8.7265625" style="53" customWidth="1"/>
    <col min="6409" max="6409" width="14" style="53" bestFit="1" customWidth="1"/>
    <col min="6410" max="6410" width="17.7265625" style="53" bestFit="1" customWidth="1"/>
    <col min="6411" max="6411" width="16.1796875" style="53" customWidth="1"/>
    <col min="6412" max="6412" width="25.7265625" style="53" bestFit="1" customWidth="1"/>
    <col min="6413" max="6655" width="9.1796875" style="53"/>
    <col min="6656" max="6656" width="4.453125" style="53" customWidth="1"/>
    <col min="6657" max="6657" width="30" style="53" customWidth="1"/>
    <col min="6658" max="6658" width="9.26953125" style="53" customWidth="1"/>
    <col min="6659" max="6659" width="10.26953125" style="53" customWidth="1"/>
    <col min="6660" max="6660" width="7.453125" style="53" customWidth="1"/>
    <col min="6661" max="6661" width="16" style="53" customWidth="1"/>
    <col min="6662" max="6663" width="9.1796875" style="53"/>
    <col min="6664" max="6664" width="8.7265625" style="53" customWidth="1"/>
    <col min="6665" max="6665" width="14" style="53" bestFit="1" customWidth="1"/>
    <col min="6666" max="6666" width="17.7265625" style="53" bestFit="1" customWidth="1"/>
    <col min="6667" max="6667" width="16.1796875" style="53" customWidth="1"/>
    <col min="6668" max="6668" width="25.7265625" style="53" bestFit="1" customWidth="1"/>
    <col min="6669" max="6911" width="9.1796875" style="53"/>
    <col min="6912" max="6912" width="4.453125" style="53" customWidth="1"/>
    <col min="6913" max="6913" width="30" style="53" customWidth="1"/>
    <col min="6914" max="6914" width="9.26953125" style="53" customWidth="1"/>
    <col min="6915" max="6915" width="10.26953125" style="53" customWidth="1"/>
    <col min="6916" max="6916" width="7.453125" style="53" customWidth="1"/>
    <col min="6917" max="6917" width="16" style="53" customWidth="1"/>
    <col min="6918" max="6919" width="9.1796875" style="53"/>
    <col min="6920" max="6920" width="8.7265625" style="53" customWidth="1"/>
    <col min="6921" max="6921" width="14" style="53" bestFit="1" customWidth="1"/>
    <col min="6922" max="6922" width="17.7265625" style="53" bestFit="1" customWidth="1"/>
    <col min="6923" max="6923" width="16.1796875" style="53" customWidth="1"/>
    <col min="6924" max="6924" width="25.7265625" style="53" bestFit="1" customWidth="1"/>
    <col min="6925" max="7167" width="9.1796875" style="53"/>
    <col min="7168" max="7168" width="4.453125" style="53" customWidth="1"/>
    <col min="7169" max="7169" width="30" style="53" customWidth="1"/>
    <col min="7170" max="7170" width="9.26953125" style="53" customWidth="1"/>
    <col min="7171" max="7171" width="10.26953125" style="53" customWidth="1"/>
    <col min="7172" max="7172" width="7.453125" style="53" customWidth="1"/>
    <col min="7173" max="7173" width="16" style="53" customWidth="1"/>
    <col min="7174" max="7175" width="9.1796875" style="53"/>
    <col min="7176" max="7176" width="8.7265625" style="53" customWidth="1"/>
    <col min="7177" max="7177" width="14" style="53" bestFit="1" customWidth="1"/>
    <col min="7178" max="7178" width="17.7265625" style="53" bestFit="1" customWidth="1"/>
    <col min="7179" max="7179" width="16.1796875" style="53" customWidth="1"/>
    <col min="7180" max="7180" width="25.7265625" style="53" bestFit="1" customWidth="1"/>
    <col min="7181" max="7423" width="9.1796875" style="53"/>
    <col min="7424" max="7424" width="4.453125" style="53" customWidth="1"/>
    <col min="7425" max="7425" width="30" style="53" customWidth="1"/>
    <col min="7426" max="7426" width="9.26953125" style="53" customWidth="1"/>
    <col min="7427" max="7427" width="10.26953125" style="53" customWidth="1"/>
    <col min="7428" max="7428" width="7.453125" style="53" customWidth="1"/>
    <col min="7429" max="7429" width="16" style="53" customWidth="1"/>
    <col min="7430" max="7431" width="9.1796875" style="53"/>
    <col min="7432" max="7432" width="8.7265625" style="53" customWidth="1"/>
    <col min="7433" max="7433" width="14" style="53" bestFit="1" customWidth="1"/>
    <col min="7434" max="7434" width="17.7265625" style="53" bestFit="1" customWidth="1"/>
    <col min="7435" max="7435" width="16.1796875" style="53" customWidth="1"/>
    <col min="7436" max="7436" width="25.7265625" style="53" bestFit="1" customWidth="1"/>
    <col min="7437" max="7679" width="9.1796875" style="53"/>
    <col min="7680" max="7680" width="4.453125" style="53" customWidth="1"/>
    <col min="7681" max="7681" width="30" style="53" customWidth="1"/>
    <col min="7682" max="7682" width="9.26953125" style="53" customWidth="1"/>
    <col min="7683" max="7683" width="10.26953125" style="53" customWidth="1"/>
    <col min="7684" max="7684" width="7.453125" style="53" customWidth="1"/>
    <col min="7685" max="7685" width="16" style="53" customWidth="1"/>
    <col min="7686" max="7687" width="9.1796875" style="53"/>
    <col min="7688" max="7688" width="8.7265625" style="53" customWidth="1"/>
    <col min="7689" max="7689" width="14" style="53" bestFit="1" customWidth="1"/>
    <col min="7690" max="7690" width="17.7265625" style="53" bestFit="1" customWidth="1"/>
    <col min="7691" max="7691" width="16.1796875" style="53" customWidth="1"/>
    <col min="7692" max="7692" width="25.7265625" style="53" bestFit="1" customWidth="1"/>
    <col min="7693" max="7935" width="9.1796875" style="53"/>
    <col min="7936" max="7936" width="4.453125" style="53" customWidth="1"/>
    <col min="7937" max="7937" width="30" style="53" customWidth="1"/>
    <col min="7938" max="7938" width="9.26953125" style="53" customWidth="1"/>
    <col min="7939" max="7939" width="10.26953125" style="53" customWidth="1"/>
    <col min="7940" max="7940" width="7.453125" style="53" customWidth="1"/>
    <col min="7941" max="7941" width="16" style="53" customWidth="1"/>
    <col min="7942" max="7943" width="9.1796875" style="53"/>
    <col min="7944" max="7944" width="8.7265625" style="53" customWidth="1"/>
    <col min="7945" max="7945" width="14" style="53" bestFit="1" customWidth="1"/>
    <col min="7946" max="7946" width="17.7265625" style="53" bestFit="1" customWidth="1"/>
    <col min="7947" max="7947" width="16.1796875" style="53" customWidth="1"/>
    <col min="7948" max="7948" width="25.7265625" style="53" bestFit="1" customWidth="1"/>
    <col min="7949" max="8191" width="9.1796875" style="53"/>
    <col min="8192" max="8192" width="4.453125" style="53" customWidth="1"/>
    <col min="8193" max="8193" width="30" style="53" customWidth="1"/>
    <col min="8194" max="8194" width="9.26953125" style="53" customWidth="1"/>
    <col min="8195" max="8195" width="10.26953125" style="53" customWidth="1"/>
    <col min="8196" max="8196" width="7.453125" style="53" customWidth="1"/>
    <col min="8197" max="8197" width="16" style="53" customWidth="1"/>
    <col min="8198" max="8199" width="9.1796875" style="53"/>
    <col min="8200" max="8200" width="8.7265625" style="53" customWidth="1"/>
    <col min="8201" max="8201" width="14" style="53" bestFit="1" customWidth="1"/>
    <col min="8202" max="8202" width="17.7265625" style="53" bestFit="1" customWidth="1"/>
    <col min="8203" max="8203" width="16.1796875" style="53" customWidth="1"/>
    <col min="8204" max="8204" width="25.7265625" style="53" bestFit="1" customWidth="1"/>
    <col min="8205" max="8447" width="9.1796875" style="53"/>
    <col min="8448" max="8448" width="4.453125" style="53" customWidth="1"/>
    <col min="8449" max="8449" width="30" style="53" customWidth="1"/>
    <col min="8450" max="8450" width="9.26953125" style="53" customWidth="1"/>
    <col min="8451" max="8451" width="10.26953125" style="53" customWidth="1"/>
    <col min="8452" max="8452" width="7.453125" style="53" customWidth="1"/>
    <col min="8453" max="8453" width="16" style="53" customWidth="1"/>
    <col min="8454" max="8455" width="9.1796875" style="53"/>
    <col min="8456" max="8456" width="8.7265625" style="53" customWidth="1"/>
    <col min="8457" max="8457" width="14" style="53" bestFit="1" customWidth="1"/>
    <col min="8458" max="8458" width="17.7265625" style="53" bestFit="1" customWidth="1"/>
    <col min="8459" max="8459" width="16.1796875" style="53" customWidth="1"/>
    <col min="8460" max="8460" width="25.7265625" style="53" bestFit="1" customWidth="1"/>
    <col min="8461" max="8703" width="9.1796875" style="53"/>
    <col min="8704" max="8704" width="4.453125" style="53" customWidth="1"/>
    <col min="8705" max="8705" width="30" style="53" customWidth="1"/>
    <col min="8706" max="8706" width="9.26953125" style="53" customWidth="1"/>
    <col min="8707" max="8707" width="10.26953125" style="53" customWidth="1"/>
    <col min="8708" max="8708" width="7.453125" style="53" customWidth="1"/>
    <col min="8709" max="8709" width="16" style="53" customWidth="1"/>
    <col min="8710" max="8711" width="9.1796875" style="53"/>
    <col min="8712" max="8712" width="8.7265625" style="53" customWidth="1"/>
    <col min="8713" max="8713" width="14" style="53" bestFit="1" customWidth="1"/>
    <col min="8714" max="8714" width="17.7265625" style="53" bestFit="1" customWidth="1"/>
    <col min="8715" max="8715" width="16.1796875" style="53" customWidth="1"/>
    <col min="8716" max="8716" width="25.7265625" style="53" bestFit="1" customWidth="1"/>
    <col min="8717" max="8959" width="9.1796875" style="53"/>
    <col min="8960" max="8960" width="4.453125" style="53" customWidth="1"/>
    <col min="8961" max="8961" width="30" style="53" customWidth="1"/>
    <col min="8962" max="8962" width="9.26953125" style="53" customWidth="1"/>
    <col min="8963" max="8963" width="10.26953125" style="53" customWidth="1"/>
    <col min="8964" max="8964" width="7.453125" style="53" customWidth="1"/>
    <col min="8965" max="8965" width="16" style="53" customWidth="1"/>
    <col min="8966" max="8967" width="9.1796875" style="53"/>
    <col min="8968" max="8968" width="8.7265625" style="53" customWidth="1"/>
    <col min="8969" max="8969" width="14" style="53" bestFit="1" customWidth="1"/>
    <col min="8970" max="8970" width="17.7265625" style="53" bestFit="1" customWidth="1"/>
    <col min="8971" max="8971" width="16.1796875" style="53" customWidth="1"/>
    <col min="8972" max="8972" width="25.7265625" style="53" bestFit="1" customWidth="1"/>
    <col min="8973" max="9215" width="9.1796875" style="53"/>
    <col min="9216" max="9216" width="4.453125" style="53" customWidth="1"/>
    <col min="9217" max="9217" width="30" style="53" customWidth="1"/>
    <col min="9218" max="9218" width="9.26953125" style="53" customWidth="1"/>
    <col min="9219" max="9219" width="10.26953125" style="53" customWidth="1"/>
    <col min="9220" max="9220" width="7.453125" style="53" customWidth="1"/>
    <col min="9221" max="9221" width="16" style="53" customWidth="1"/>
    <col min="9222" max="9223" width="9.1796875" style="53"/>
    <col min="9224" max="9224" width="8.7265625" style="53" customWidth="1"/>
    <col min="9225" max="9225" width="14" style="53" bestFit="1" customWidth="1"/>
    <col min="9226" max="9226" width="17.7265625" style="53" bestFit="1" customWidth="1"/>
    <col min="9227" max="9227" width="16.1796875" style="53" customWidth="1"/>
    <col min="9228" max="9228" width="25.7265625" style="53" bestFit="1" customWidth="1"/>
    <col min="9229" max="9471" width="9.1796875" style="53"/>
    <col min="9472" max="9472" width="4.453125" style="53" customWidth="1"/>
    <col min="9473" max="9473" width="30" style="53" customWidth="1"/>
    <col min="9474" max="9474" width="9.26953125" style="53" customWidth="1"/>
    <col min="9475" max="9475" width="10.26953125" style="53" customWidth="1"/>
    <col min="9476" max="9476" width="7.453125" style="53" customWidth="1"/>
    <col min="9477" max="9477" width="16" style="53" customWidth="1"/>
    <col min="9478" max="9479" width="9.1796875" style="53"/>
    <col min="9480" max="9480" width="8.7265625" style="53" customWidth="1"/>
    <col min="9481" max="9481" width="14" style="53" bestFit="1" customWidth="1"/>
    <col min="9482" max="9482" width="17.7265625" style="53" bestFit="1" customWidth="1"/>
    <col min="9483" max="9483" width="16.1796875" style="53" customWidth="1"/>
    <col min="9484" max="9484" width="25.7265625" style="53" bestFit="1" customWidth="1"/>
    <col min="9485" max="9727" width="9.1796875" style="53"/>
    <col min="9728" max="9728" width="4.453125" style="53" customWidth="1"/>
    <col min="9729" max="9729" width="30" style="53" customWidth="1"/>
    <col min="9730" max="9730" width="9.26953125" style="53" customWidth="1"/>
    <col min="9731" max="9731" width="10.26953125" style="53" customWidth="1"/>
    <col min="9732" max="9732" width="7.453125" style="53" customWidth="1"/>
    <col min="9733" max="9733" width="16" style="53" customWidth="1"/>
    <col min="9734" max="9735" width="9.1796875" style="53"/>
    <col min="9736" max="9736" width="8.7265625" style="53" customWidth="1"/>
    <col min="9737" max="9737" width="14" style="53" bestFit="1" customWidth="1"/>
    <col min="9738" max="9738" width="17.7265625" style="53" bestFit="1" customWidth="1"/>
    <col min="9739" max="9739" width="16.1796875" style="53" customWidth="1"/>
    <col min="9740" max="9740" width="25.7265625" style="53" bestFit="1" customWidth="1"/>
    <col min="9741" max="9983" width="9.1796875" style="53"/>
    <col min="9984" max="9984" width="4.453125" style="53" customWidth="1"/>
    <col min="9985" max="9985" width="30" style="53" customWidth="1"/>
    <col min="9986" max="9986" width="9.26953125" style="53" customWidth="1"/>
    <col min="9987" max="9987" width="10.26953125" style="53" customWidth="1"/>
    <col min="9988" max="9988" width="7.453125" style="53" customWidth="1"/>
    <col min="9989" max="9989" width="16" style="53" customWidth="1"/>
    <col min="9990" max="9991" width="9.1796875" style="53"/>
    <col min="9992" max="9992" width="8.7265625" style="53" customWidth="1"/>
    <col min="9993" max="9993" width="14" style="53" bestFit="1" customWidth="1"/>
    <col min="9994" max="9994" width="17.7265625" style="53" bestFit="1" customWidth="1"/>
    <col min="9995" max="9995" width="16.1796875" style="53" customWidth="1"/>
    <col min="9996" max="9996" width="25.7265625" style="53" bestFit="1" customWidth="1"/>
    <col min="9997" max="10239" width="9.1796875" style="53"/>
    <col min="10240" max="10240" width="4.453125" style="53" customWidth="1"/>
    <col min="10241" max="10241" width="30" style="53" customWidth="1"/>
    <col min="10242" max="10242" width="9.26953125" style="53" customWidth="1"/>
    <col min="10243" max="10243" width="10.26953125" style="53" customWidth="1"/>
    <col min="10244" max="10244" width="7.453125" style="53" customWidth="1"/>
    <col min="10245" max="10245" width="16" style="53" customWidth="1"/>
    <col min="10246" max="10247" width="9.1796875" style="53"/>
    <col min="10248" max="10248" width="8.7265625" style="53" customWidth="1"/>
    <col min="10249" max="10249" width="14" style="53" bestFit="1" customWidth="1"/>
    <col min="10250" max="10250" width="17.7265625" style="53" bestFit="1" customWidth="1"/>
    <col min="10251" max="10251" width="16.1796875" style="53" customWidth="1"/>
    <col min="10252" max="10252" width="25.7265625" style="53" bestFit="1" customWidth="1"/>
    <col min="10253" max="10495" width="9.1796875" style="53"/>
    <col min="10496" max="10496" width="4.453125" style="53" customWidth="1"/>
    <col min="10497" max="10497" width="30" style="53" customWidth="1"/>
    <col min="10498" max="10498" width="9.26953125" style="53" customWidth="1"/>
    <col min="10499" max="10499" width="10.26953125" style="53" customWidth="1"/>
    <col min="10500" max="10500" width="7.453125" style="53" customWidth="1"/>
    <col min="10501" max="10501" width="16" style="53" customWidth="1"/>
    <col min="10502" max="10503" width="9.1796875" style="53"/>
    <col min="10504" max="10504" width="8.7265625" style="53" customWidth="1"/>
    <col min="10505" max="10505" width="14" style="53" bestFit="1" customWidth="1"/>
    <col min="10506" max="10506" width="17.7265625" style="53" bestFit="1" customWidth="1"/>
    <col min="10507" max="10507" width="16.1796875" style="53" customWidth="1"/>
    <col min="10508" max="10508" width="25.7265625" style="53" bestFit="1" customWidth="1"/>
    <col min="10509" max="10751" width="9.1796875" style="53"/>
    <col min="10752" max="10752" width="4.453125" style="53" customWidth="1"/>
    <col min="10753" max="10753" width="30" style="53" customWidth="1"/>
    <col min="10754" max="10754" width="9.26953125" style="53" customWidth="1"/>
    <col min="10755" max="10755" width="10.26953125" style="53" customWidth="1"/>
    <col min="10756" max="10756" width="7.453125" style="53" customWidth="1"/>
    <col min="10757" max="10757" width="16" style="53" customWidth="1"/>
    <col min="10758" max="10759" width="9.1796875" style="53"/>
    <col min="10760" max="10760" width="8.7265625" style="53" customWidth="1"/>
    <col min="10761" max="10761" width="14" style="53" bestFit="1" customWidth="1"/>
    <col min="10762" max="10762" width="17.7265625" style="53" bestFit="1" customWidth="1"/>
    <col min="10763" max="10763" width="16.1796875" style="53" customWidth="1"/>
    <col min="10764" max="10764" width="25.7265625" style="53" bestFit="1" customWidth="1"/>
    <col min="10765" max="11007" width="9.1796875" style="53"/>
    <col min="11008" max="11008" width="4.453125" style="53" customWidth="1"/>
    <col min="11009" max="11009" width="30" style="53" customWidth="1"/>
    <col min="11010" max="11010" width="9.26953125" style="53" customWidth="1"/>
    <col min="11011" max="11011" width="10.26953125" style="53" customWidth="1"/>
    <col min="11012" max="11012" width="7.453125" style="53" customWidth="1"/>
    <col min="11013" max="11013" width="16" style="53" customWidth="1"/>
    <col min="11014" max="11015" width="9.1796875" style="53"/>
    <col min="11016" max="11016" width="8.7265625" style="53" customWidth="1"/>
    <col min="11017" max="11017" width="14" style="53" bestFit="1" customWidth="1"/>
    <col min="11018" max="11018" width="17.7265625" style="53" bestFit="1" customWidth="1"/>
    <col min="11019" max="11019" width="16.1796875" style="53" customWidth="1"/>
    <col min="11020" max="11020" width="25.7265625" style="53" bestFit="1" customWidth="1"/>
    <col min="11021" max="11263" width="9.1796875" style="53"/>
    <col min="11264" max="11264" width="4.453125" style="53" customWidth="1"/>
    <col min="11265" max="11265" width="30" style="53" customWidth="1"/>
    <col min="11266" max="11266" width="9.26953125" style="53" customWidth="1"/>
    <col min="11267" max="11267" width="10.26953125" style="53" customWidth="1"/>
    <col min="11268" max="11268" width="7.453125" style="53" customWidth="1"/>
    <col min="11269" max="11269" width="16" style="53" customWidth="1"/>
    <col min="11270" max="11271" width="9.1796875" style="53"/>
    <col min="11272" max="11272" width="8.7265625" style="53" customWidth="1"/>
    <col min="11273" max="11273" width="14" style="53" bestFit="1" customWidth="1"/>
    <col min="11274" max="11274" width="17.7265625" style="53" bestFit="1" customWidth="1"/>
    <col min="11275" max="11275" width="16.1796875" style="53" customWidth="1"/>
    <col min="11276" max="11276" width="25.7265625" style="53" bestFit="1" customWidth="1"/>
    <col min="11277" max="11519" width="9.1796875" style="53"/>
    <col min="11520" max="11520" width="4.453125" style="53" customWidth="1"/>
    <col min="11521" max="11521" width="30" style="53" customWidth="1"/>
    <col min="11522" max="11522" width="9.26953125" style="53" customWidth="1"/>
    <col min="11523" max="11523" width="10.26953125" style="53" customWidth="1"/>
    <col min="11524" max="11524" width="7.453125" style="53" customWidth="1"/>
    <col min="11525" max="11525" width="16" style="53" customWidth="1"/>
    <col min="11526" max="11527" width="9.1796875" style="53"/>
    <col min="11528" max="11528" width="8.7265625" style="53" customWidth="1"/>
    <col min="11529" max="11529" width="14" style="53" bestFit="1" customWidth="1"/>
    <col min="11530" max="11530" width="17.7265625" style="53" bestFit="1" customWidth="1"/>
    <col min="11531" max="11531" width="16.1796875" style="53" customWidth="1"/>
    <col min="11532" max="11532" width="25.7265625" style="53" bestFit="1" customWidth="1"/>
    <col min="11533" max="11775" width="9.1796875" style="53"/>
    <col min="11776" max="11776" width="4.453125" style="53" customWidth="1"/>
    <col min="11777" max="11777" width="30" style="53" customWidth="1"/>
    <col min="11778" max="11778" width="9.26953125" style="53" customWidth="1"/>
    <col min="11779" max="11779" width="10.26953125" style="53" customWidth="1"/>
    <col min="11780" max="11780" width="7.453125" style="53" customWidth="1"/>
    <col min="11781" max="11781" width="16" style="53" customWidth="1"/>
    <col min="11782" max="11783" width="9.1796875" style="53"/>
    <col min="11784" max="11784" width="8.7265625" style="53" customWidth="1"/>
    <col min="11785" max="11785" width="14" style="53" bestFit="1" customWidth="1"/>
    <col min="11786" max="11786" width="17.7265625" style="53" bestFit="1" customWidth="1"/>
    <col min="11787" max="11787" width="16.1796875" style="53" customWidth="1"/>
    <col min="11788" max="11788" width="25.7265625" style="53" bestFit="1" customWidth="1"/>
    <col min="11789" max="12031" width="9.1796875" style="53"/>
    <col min="12032" max="12032" width="4.453125" style="53" customWidth="1"/>
    <col min="12033" max="12033" width="30" style="53" customWidth="1"/>
    <col min="12034" max="12034" width="9.26953125" style="53" customWidth="1"/>
    <col min="12035" max="12035" width="10.26953125" style="53" customWidth="1"/>
    <col min="12036" max="12036" width="7.453125" style="53" customWidth="1"/>
    <col min="12037" max="12037" width="16" style="53" customWidth="1"/>
    <col min="12038" max="12039" width="9.1796875" style="53"/>
    <col min="12040" max="12040" width="8.7265625" style="53" customWidth="1"/>
    <col min="12041" max="12041" width="14" style="53" bestFit="1" customWidth="1"/>
    <col min="12042" max="12042" width="17.7265625" style="53" bestFit="1" customWidth="1"/>
    <col min="12043" max="12043" width="16.1796875" style="53" customWidth="1"/>
    <col min="12044" max="12044" width="25.7265625" style="53" bestFit="1" customWidth="1"/>
    <col min="12045" max="12287" width="9.1796875" style="53"/>
    <col min="12288" max="12288" width="4.453125" style="53" customWidth="1"/>
    <col min="12289" max="12289" width="30" style="53" customWidth="1"/>
    <col min="12290" max="12290" width="9.26953125" style="53" customWidth="1"/>
    <col min="12291" max="12291" width="10.26953125" style="53" customWidth="1"/>
    <col min="12292" max="12292" width="7.453125" style="53" customWidth="1"/>
    <col min="12293" max="12293" width="16" style="53" customWidth="1"/>
    <col min="12294" max="12295" width="9.1796875" style="53"/>
    <col min="12296" max="12296" width="8.7265625" style="53" customWidth="1"/>
    <col min="12297" max="12297" width="14" style="53" bestFit="1" customWidth="1"/>
    <col min="12298" max="12298" width="17.7265625" style="53" bestFit="1" customWidth="1"/>
    <col min="12299" max="12299" width="16.1796875" style="53" customWidth="1"/>
    <col min="12300" max="12300" width="25.7265625" style="53" bestFit="1" customWidth="1"/>
    <col min="12301" max="12543" width="9.1796875" style="53"/>
    <col min="12544" max="12544" width="4.453125" style="53" customWidth="1"/>
    <col min="12545" max="12545" width="30" style="53" customWidth="1"/>
    <col min="12546" max="12546" width="9.26953125" style="53" customWidth="1"/>
    <col min="12547" max="12547" width="10.26953125" style="53" customWidth="1"/>
    <col min="12548" max="12548" width="7.453125" style="53" customWidth="1"/>
    <col min="12549" max="12549" width="16" style="53" customWidth="1"/>
    <col min="12550" max="12551" width="9.1796875" style="53"/>
    <col min="12552" max="12552" width="8.7265625" style="53" customWidth="1"/>
    <col min="12553" max="12553" width="14" style="53" bestFit="1" customWidth="1"/>
    <col min="12554" max="12554" width="17.7265625" style="53" bestFit="1" customWidth="1"/>
    <col min="12555" max="12555" width="16.1796875" style="53" customWidth="1"/>
    <col min="12556" max="12556" width="25.7265625" style="53" bestFit="1" customWidth="1"/>
    <col min="12557" max="12799" width="9.1796875" style="53"/>
    <col min="12800" max="12800" width="4.453125" style="53" customWidth="1"/>
    <col min="12801" max="12801" width="30" style="53" customWidth="1"/>
    <col min="12802" max="12802" width="9.26953125" style="53" customWidth="1"/>
    <col min="12803" max="12803" width="10.26953125" style="53" customWidth="1"/>
    <col min="12804" max="12804" width="7.453125" style="53" customWidth="1"/>
    <col min="12805" max="12805" width="16" style="53" customWidth="1"/>
    <col min="12806" max="12807" width="9.1796875" style="53"/>
    <col min="12808" max="12808" width="8.7265625" style="53" customWidth="1"/>
    <col min="12809" max="12809" width="14" style="53" bestFit="1" customWidth="1"/>
    <col min="12810" max="12810" width="17.7265625" style="53" bestFit="1" customWidth="1"/>
    <col min="12811" max="12811" width="16.1796875" style="53" customWidth="1"/>
    <col min="12812" max="12812" width="25.7265625" style="53" bestFit="1" customWidth="1"/>
    <col min="12813" max="13055" width="9.1796875" style="53"/>
    <col min="13056" max="13056" width="4.453125" style="53" customWidth="1"/>
    <col min="13057" max="13057" width="30" style="53" customWidth="1"/>
    <col min="13058" max="13058" width="9.26953125" style="53" customWidth="1"/>
    <col min="13059" max="13059" width="10.26953125" style="53" customWidth="1"/>
    <col min="13060" max="13060" width="7.453125" style="53" customWidth="1"/>
    <col min="13061" max="13061" width="16" style="53" customWidth="1"/>
    <col min="13062" max="13063" width="9.1796875" style="53"/>
    <col min="13064" max="13064" width="8.7265625" style="53" customWidth="1"/>
    <col min="13065" max="13065" width="14" style="53" bestFit="1" customWidth="1"/>
    <col min="13066" max="13066" width="17.7265625" style="53" bestFit="1" customWidth="1"/>
    <col min="13067" max="13067" width="16.1796875" style="53" customWidth="1"/>
    <col min="13068" max="13068" width="25.7265625" style="53" bestFit="1" customWidth="1"/>
    <col min="13069" max="13311" width="9.1796875" style="53"/>
    <col min="13312" max="13312" width="4.453125" style="53" customWidth="1"/>
    <col min="13313" max="13313" width="30" style="53" customWidth="1"/>
    <col min="13314" max="13314" width="9.26953125" style="53" customWidth="1"/>
    <col min="13315" max="13315" width="10.26953125" style="53" customWidth="1"/>
    <col min="13316" max="13316" width="7.453125" style="53" customWidth="1"/>
    <col min="13317" max="13317" width="16" style="53" customWidth="1"/>
    <col min="13318" max="13319" width="9.1796875" style="53"/>
    <col min="13320" max="13320" width="8.7265625" style="53" customWidth="1"/>
    <col min="13321" max="13321" width="14" style="53" bestFit="1" customWidth="1"/>
    <col min="13322" max="13322" width="17.7265625" style="53" bestFit="1" customWidth="1"/>
    <col min="13323" max="13323" width="16.1796875" style="53" customWidth="1"/>
    <col min="13324" max="13324" width="25.7265625" style="53" bestFit="1" customWidth="1"/>
    <col min="13325" max="13567" width="9.1796875" style="53"/>
    <col min="13568" max="13568" width="4.453125" style="53" customWidth="1"/>
    <col min="13569" max="13569" width="30" style="53" customWidth="1"/>
    <col min="13570" max="13570" width="9.26953125" style="53" customWidth="1"/>
    <col min="13571" max="13571" width="10.26953125" style="53" customWidth="1"/>
    <col min="13572" max="13572" width="7.453125" style="53" customWidth="1"/>
    <col min="13573" max="13573" width="16" style="53" customWidth="1"/>
    <col min="13574" max="13575" width="9.1796875" style="53"/>
    <col min="13576" max="13576" width="8.7265625" style="53" customWidth="1"/>
    <col min="13577" max="13577" width="14" style="53" bestFit="1" customWidth="1"/>
    <col min="13578" max="13578" width="17.7265625" style="53" bestFit="1" customWidth="1"/>
    <col min="13579" max="13579" width="16.1796875" style="53" customWidth="1"/>
    <col min="13580" max="13580" width="25.7265625" style="53" bestFit="1" customWidth="1"/>
    <col min="13581" max="13823" width="9.1796875" style="53"/>
    <col min="13824" max="13824" width="4.453125" style="53" customWidth="1"/>
    <col min="13825" max="13825" width="30" style="53" customWidth="1"/>
    <col min="13826" max="13826" width="9.26953125" style="53" customWidth="1"/>
    <col min="13827" max="13827" width="10.26953125" style="53" customWidth="1"/>
    <col min="13828" max="13828" width="7.453125" style="53" customWidth="1"/>
    <col min="13829" max="13829" width="16" style="53" customWidth="1"/>
    <col min="13830" max="13831" width="9.1796875" style="53"/>
    <col min="13832" max="13832" width="8.7265625" style="53" customWidth="1"/>
    <col min="13833" max="13833" width="14" style="53" bestFit="1" customWidth="1"/>
    <col min="13834" max="13834" width="17.7265625" style="53" bestFit="1" customWidth="1"/>
    <col min="13835" max="13835" width="16.1796875" style="53" customWidth="1"/>
    <col min="13836" max="13836" width="25.7265625" style="53" bestFit="1" customWidth="1"/>
    <col min="13837" max="14079" width="9.1796875" style="53"/>
    <col min="14080" max="14080" width="4.453125" style="53" customWidth="1"/>
    <col min="14081" max="14081" width="30" style="53" customWidth="1"/>
    <col min="14082" max="14082" width="9.26953125" style="53" customWidth="1"/>
    <col min="14083" max="14083" width="10.26953125" style="53" customWidth="1"/>
    <col min="14084" max="14084" width="7.453125" style="53" customWidth="1"/>
    <col min="14085" max="14085" width="16" style="53" customWidth="1"/>
    <col min="14086" max="14087" width="9.1796875" style="53"/>
    <col min="14088" max="14088" width="8.7265625" style="53" customWidth="1"/>
    <col min="14089" max="14089" width="14" style="53" bestFit="1" customWidth="1"/>
    <col min="14090" max="14090" width="17.7265625" style="53" bestFit="1" customWidth="1"/>
    <col min="14091" max="14091" width="16.1796875" style="53" customWidth="1"/>
    <col min="14092" max="14092" width="25.7265625" style="53" bestFit="1" customWidth="1"/>
    <col min="14093" max="14335" width="9.1796875" style="53"/>
    <col min="14336" max="14336" width="4.453125" style="53" customWidth="1"/>
    <col min="14337" max="14337" width="30" style="53" customWidth="1"/>
    <col min="14338" max="14338" width="9.26953125" style="53" customWidth="1"/>
    <col min="14339" max="14339" width="10.26953125" style="53" customWidth="1"/>
    <col min="14340" max="14340" width="7.453125" style="53" customWidth="1"/>
    <col min="14341" max="14341" width="16" style="53" customWidth="1"/>
    <col min="14342" max="14343" width="9.1796875" style="53"/>
    <col min="14344" max="14344" width="8.7265625" style="53" customWidth="1"/>
    <col min="14345" max="14345" width="14" style="53" bestFit="1" customWidth="1"/>
    <col min="14346" max="14346" width="17.7265625" style="53" bestFit="1" customWidth="1"/>
    <col min="14347" max="14347" width="16.1796875" style="53" customWidth="1"/>
    <col min="14348" max="14348" width="25.7265625" style="53" bestFit="1" customWidth="1"/>
    <col min="14349" max="14591" width="9.1796875" style="53"/>
    <col min="14592" max="14592" width="4.453125" style="53" customWidth="1"/>
    <col min="14593" max="14593" width="30" style="53" customWidth="1"/>
    <col min="14594" max="14594" width="9.26953125" style="53" customWidth="1"/>
    <col min="14595" max="14595" width="10.26953125" style="53" customWidth="1"/>
    <col min="14596" max="14596" width="7.453125" style="53" customWidth="1"/>
    <col min="14597" max="14597" width="16" style="53" customWidth="1"/>
    <col min="14598" max="14599" width="9.1796875" style="53"/>
    <col min="14600" max="14600" width="8.7265625" style="53" customWidth="1"/>
    <col min="14601" max="14601" width="14" style="53" bestFit="1" customWidth="1"/>
    <col min="14602" max="14602" width="17.7265625" style="53" bestFit="1" customWidth="1"/>
    <col min="14603" max="14603" width="16.1796875" style="53" customWidth="1"/>
    <col min="14604" max="14604" width="25.7265625" style="53" bestFit="1" customWidth="1"/>
    <col min="14605" max="14847" width="9.1796875" style="53"/>
    <col min="14848" max="14848" width="4.453125" style="53" customWidth="1"/>
    <col min="14849" max="14849" width="30" style="53" customWidth="1"/>
    <col min="14850" max="14850" width="9.26953125" style="53" customWidth="1"/>
    <col min="14851" max="14851" width="10.26953125" style="53" customWidth="1"/>
    <col min="14852" max="14852" width="7.453125" style="53" customWidth="1"/>
    <col min="14853" max="14853" width="16" style="53" customWidth="1"/>
    <col min="14854" max="14855" width="9.1796875" style="53"/>
    <col min="14856" max="14856" width="8.7265625" style="53" customWidth="1"/>
    <col min="14857" max="14857" width="14" style="53" bestFit="1" customWidth="1"/>
    <col min="14858" max="14858" width="17.7265625" style="53" bestFit="1" customWidth="1"/>
    <col min="14859" max="14859" width="16.1796875" style="53" customWidth="1"/>
    <col min="14860" max="14860" width="25.7265625" style="53" bestFit="1" customWidth="1"/>
    <col min="14861" max="15103" width="9.1796875" style="53"/>
    <col min="15104" max="15104" width="4.453125" style="53" customWidth="1"/>
    <col min="15105" max="15105" width="30" style="53" customWidth="1"/>
    <col min="15106" max="15106" width="9.26953125" style="53" customWidth="1"/>
    <col min="15107" max="15107" width="10.26953125" style="53" customWidth="1"/>
    <col min="15108" max="15108" width="7.453125" style="53" customWidth="1"/>
    <col min="15109" max="15109" width="16" style="53" customWidth="1"/>
    <col min="15110" max="15111" width="9.1796875" style="53"/>
    <col min="15112" max="15112" width="8.7265625" style="53" customWidth="1"/>
    <col min="15113" max="15113" width="14" style="53" bestFit="1" customWidth="1"/>
    <col min="15114" max="15114" width="17.7265625" style="53" bestFit="1" customWidth="1"/>
    <col min="15115" max="15115" width="16.1796875" style="53" customWidth="1"/>
    <col min="15116" max="15116" width="25.7265625" style="53" bestFit="1" customWidth="1"/>
    <col min="15117" max="15359" width="9.1796875" style="53"/>
    <col min="15360" max="15360" width="4.453125" style="53" customWidth="1"/>
    <col min="15361" max="15361" width="30" style="53" customWidth="1"/>
    <col min="15362" max="15362" width="9.26953125" style="53" customWidth="1"/>
    <col min="15363" max="15363" width="10.26953125" style="53" customWidth="1"/>
    <col min="15364" max="15364" width="7.453125" style="53" customWidth="1"/>
    <col min="15365" max="15365" width="16" style="53" customWidth="1"/>
    <col min="15366" max="15367" width="9.1796875" style="53"/>
    <col min="15368" max="15368" width="8.7265625" style="53" customWidth="1"/>
    <col min="15369" max="15369" width="14" style="53" bestFit="1" customWidth="1"/>
    <col min="15370" max="15370" width="17.7265625" style="53" bestFit="1" customWidth="1"/>
    <col min="15371" max="15371" width="16.1796875" style="53" customWidth="1"/>
    <col min="15372" max="15372" width="25.7265625" style="53" bestFit="1" customWidth="1"/>
    <col min="15373" max="15615" width="9.1796875" style="53"/>
    <col min="15616" max="15616" width="4.453125" style="53" customWidth="1"/>
    <col min="15617" max="15617" width="30" style="53" customWidth="1"/>
    <col min="15618" max="15618" width="9.26953125" style="53" customWidth="1"/>
    <col min="15619" max="15619" width="10.26953125" style="53" customWidth="1"/>
    <col min="15620" max="15620" width="7.453125" style="53" customWidth="1"/>
    <col min="15621" max="15621" width="16" style="53" customWidth="1"/>
    <col min="15622" max="15623" width="9.1796875" style="53"/>
    <col min="15624" max="15624" width="8.7265625" style="53" customWidth="1"/>
    <col min="15625" max="15625" width="14" style="53" bestFit="1" customWidth="1"/>
    <col min="15626" max="15626" width="17.7265625" style="53" bestFit="1" customWidth="1"/>
    <col min="15627" max="15627" width="16.1796875" style="53" customWidth="1"/>
    <col min="15628" max="15628" width="25.7265625" style="53" bestFit="1" customWidth="1"/>
    <col min="15629" max="15871" width="9.1796875" style="53"/>
    <col min="15872" max="15872" width="4.453125" style="53" customWidth="1"/>
    <col min="15873" max="15873" width="30" style="53" customWidth="1"/>
    <col min="15874" max="15874" width="9.26953125" style="53" customWidth="1"/>
    <col min="15875" max="15875" width="10.26953125" style="53" customWidth="1"/>
    <col min="15876" max="15876" width="7.453125" style="53" customWidth="1"/>
    <col min="15877" max="15877" width="16" style="53" customWidth="1"/>
    <col min="15878" max="15879" width="9.1796875" style="53"/>
    <col min="15880" max="15880" width="8.7265625" style="53" customWidth="1"/>
    <col min="15881" max="15881" width="14" style="53" bestFit="1" customWidth="1"/>
    <col min="15882" max="15882" width="17.7265625" style="53" bestFit="1" customWidth="1"/>
    <col min="15883" max="15883" width="16.1796875" style="53" customWidth="1"/>
    <col min="15884" max="15884" width="25.7265625" style="53" bestFit="1" customWidth="1"/>
    <col min="15885" max="16127" width="9.1796875" style="53"/>
    <col min="16128" max="16128" width="4.453125" style="53" customWidth="1"/>
    <col min="16129" max="16129" width="30" style="53" customWidth="1"/>
    <col min="16130" max="16130" width="9.26953125" style="53" customWidth="1"/>
    <col min="16131" max="16131" width="10.26953125" style="53" customWidth="1"/>
    <col min="16132" max="16132" width="7.453125" style="53" customWidth="1"/>
    <col min="16133" max="16133" width="16" style="53" customWidth="1"/>
    <col min="16134" max="16135" width="9.1796875" style="53"/>
    <col min="16136" max="16136" width="8.7265625" style="53" customWidth="1"/>
    <col min="16137" max="16137" width="14" style="53" bestFit="1" customWidth="1"/>
    <col min="16138" max="16138" width="17.7265625" style="53" bestFit="1" customWidth="1"/>
    <col min="16139" max="16139" width="16.1796875" style="53" customWidth="1"/>
    <col min="16140" max="16140" width="25.7265625" style="53" bestFit="1" customWidth="1"/>
    <col min="16141" max="16383" width="9.1796875" style="53"/>
    <col min="16384" max="16384" width="9.1796875" style="53" customWidth="1"/>
  </cols>
  <sheetData>
    <row r="1" spans="1:12" x14ac:dyDescent="0.35">
      <c r="A1" s="264" t="s">
        <v>18</v>
      </c>
      <c r="B1" s="264"/>
      <c r="C1" s="264"/>
      <c r="D1" s="264"/>
      <c r="E1" s="264"/>
      <c r="F1" s="264"/>
      <c r="G1" s="264"/>
      <c r="H1" s="264"/>
      <c r="I1" s="264"/>
      <c r="J1" s="264"/>
      <c r="K1" s="264"/>
    </row>
    <row r="2" spans="1:12" ht="7.5" customHeight="1" x14ac:dyDescent="0.35">
      <c r="A2" s="283"/>
      <c r="B2" s="283"/>
      <c r="C2" s="283"/>
      <c r="D2" s="283"/>
      <c r="E2" s="283"/>
      <c r="F2" s="283"/>
      <c r="G2" s="283"/>
      <c r="H2" s="283"/>
      <c r="I2" s="283"/>
      <c r="J2" s="283"/>
      <c r="K2" s="283"/>
    </row>
    <row r="3" spans="1:12" ht="24.75" customHeight="1" x14ac:dyDescent="0.35">
      <c r="A3" s="51"/>
      <c r="B3" s="161"/>
      <c r="C3" s="161"/>
      <c r="D3" s="161"/>
      <c r="E3" s="161"/>
      <c r="F3" s="161"/>
      <c r="G3" s="161"/>
      <c r="H3" s="161"/>
      <c r="I3" s="161"/>
      <c r="J3" s="291" t="s">
        <v>71</v>
      </c>
      <c r="K3" s="291"/>
    </row>
    <row r="4" spans="1:12" s="57" customFormat="1" ht="33" customHeight="1" x14ac:dyDescent="0.35">
      <c r="A4" s="316" t="s">
        <v>25</v>
      </c>
      <c r="B4" s="289" t="s">
        <v>4</v>
      </c>
      <c r="C4" s="269" t="s">
        <v>69</v>
      </c>
      <c r="D4" s="270"/>
      <c r="E4" s="270"/>
      <c r="F4" s="271"/>
      <c r="G4" s="269" t="s">
        <v>55</v>
      </c>
      <c r="H4" s="270"/>
      <c r="I4" s="270"/>
      <c r="J4" s="271"/>
      <c r="K4" s="309" t="s">
        <v>6</v>
      </c>
      <c r="L4" s="227"/>
    </row>
    <row r="5" spans="1:12" s="48" customFormat="1" ht="111" customHeight="1" x14ac:dyDescent="0.35">
      <c r="A5" s="317"/>
      <c r="B5" s="318"/>
      <c r="C5" s="157" t="s">
        <v>79</v>
      </c>
      <c r="D5" s="155" t="s">
        <v>75</v>
      </c>
      <c r="E5" s="155" t="s">
        <v>19</v>
      </c>
      <c r="F5" s="155" t="s">
        <v>1</v>
      </c>
      <c r="G5" s="157" t="s">
        <v>79</v>
      </c>
      <c r="H5" s="155" t="s">
        <v>75</v>
      </c>
      <c r="I5" s="155" t="s">
        <v>19</v>
      </c>
      <c r="J5" s="155" t="s">
        <v>1</v>
      </c>
      <c r="K5" s="315"/>
      <c r="L5" s="228"/>
    </row>
    <row r="6" spans="1:12" ht="24" customHeight="1" x14ac:dyDescent="0.35">
      <c r="A6" s="70">
        <v>1</v>
      </c>
      <c r="B6" s="59" t="s">
        <v>47</v>
      </c>
      <c r="C6" s="60">
        <v>22</v>
      </c>
      <c r="D6" s="60">
        <v>10</v>
      </c>
      <c r="E6" s="60">
        <v>2</v>
      </c>
      <c r="F6" s="93">
        <v>59</v>
      </c>
      <c r="G6" s="60">
        <v>44</v>
      </c>
      <c r="H6" s="60">
        <v>10</v>
      </c>
      <c r="I6" s="60">
        <v>2</v>
      </c>
      <c r="J6" s="93">
        <f>G6*H6</f>
        <v>440</v>
      </c>
      <c r="K6" s="138">
        <f>J6-F6</f>
        <v>381</v>
      </c>
    </row>
    <row r="7" spans="1:12" ht="20.25" customHeight="1" x14ac:dyDescent="0.35">
      <c r="A7" s="70">
        <v>2</v>
      </c>
      <c r="B7" s="94" t="s">
        <v>48</v>
      </c>
      <c r="C7" s="70">
        <v>37</v>
      </c>
      <c r="D7" s="60">
        <v>15</v>
      </c>
      <c r="E7" s="70">
        <v>1</v>
      </c>
      <c r="F7" s="95">
        <v>364</v>
      </c>
      <c r="G7" s="60">
        <f>C7*105%</f>
        <v>38.85</v>
      </c>
      <c r="H7" s="60">
        <v>15</v>
      </c>
      <c r="I7" s="70">
        <v>1</v>
      </c>
      <c r="J7" s="95">
        <f>G7*H7</f>
        <v>582.75</v>
      </c>
      <c r="K7" s="138">
        <f t="shared" ref="K7:K13" si="0">J7-F7</f>
        <v>218.75</v>
      </c>
    </row>
    <row r="8" spans="1:12" ht="20.25" customHeight="1" x14ac:dyDescent="0.35">
      <c r="A8" s="70">
        <v>3</v>
      </c>
      <c r="B8" s="59" t="s">
        <v>49</v>
      </c>
      <c r="C8" s="70">
        <v>66</v>
      </c>
      <c r="D8" s="60">
        <v>3</v>
      </c>
      <c r="E8" s="70">
        <v>1</v>
      </c>
      <c r="F8" s="95">
        <f>C8*D8</f>
        <v>198</v>
      </c>
      <c r="G8" s="60">
        <f>(C8*129%)</f>
        <v>85.14</v>
      </c>
      <c r="H8" s="60">
        <v>3</v>
      </c>
      <c r="I8" s="56">
        <v>1</v>
      </c>
      <c r="J8" s="28">
        <f>G8*H8*I8</f>
        <v>255.42000000000002</v>
      </c>
      <c r="K8" s="138">
        <f>J8-F8</f>
        <v>57.420000000000016</v>
      </c>
    </row>
    <row r="9" spans="1:12" ht="20.25" customHeight="1" x14ac:dyDescent="0.35">
      <c r="A9" s="70">
        <v>4</v>
      </c>
      <c r="B9" s="94" t="s">
        <v>50</v>
      </c>
      <c r="C9" s="70">
        <v>256</v>
      </c>
      <c r="D9" s="60">
        <v>2</v>
      </c>
      <c r="E9" s="70">
        <v>1</v>
      </c>
      <c r="F9" s="95">
        <v>512</v>
      </c>
      <c r="G9" s="60">
        <f>(C9*151%)</f>
        <v>386.56</v>
      </c>
      <c r="H9" s="60">
        <v>2</v>
      </c>
      <c r="I9" s="56">
        <v>1</v>
      </c>
      <c r="J9" s="28">
        <f>G9*H9*I9</f>
        <v>773.12</v>
      </c>
      <c r="K9" s="138">
        <f t="shared" si="0"/>
        <v>261.12</v>
      </c>
    </row>
    <row r="10" spans="1:12" ht="20.25" customHeight="1" x14ac:dyDescent="0.35">
      <c r="A10" s="70">
        <v>5</v>
      </c>
      <c r="B10" s="59" t="s">
        <v>66</v>
      </c>
      <c r="C10" s="70">
        <v>165</v>
      </c>
      <c r="D10" s="60">
        <v>1</v>
      </c>
      <c r="E10" s="70">
        <v>1</v>
      </c>
      <c r="F10" s="95"/>
      <c r="G10" s="60">
        <f>(C10*126%)</f>
        <v>207.9</v>
      </c>
      <c r="H10" s="56">
        <v>2</v>
      </c>
      <c r="I10" s="56">
        <v>1</v>
      </c>
      <c r="J10" s="28">
        <f>G10*H10*I10</f>
        <v>415.8</v>
      </c>
      <c r="K10" s="138">
        <f t="shared" si="0"/>
        <v>415.8</v>
      </c>
    </row>
    <row r="11" spans="1:12" ht="20.25" customHeight="1" x14ac:dyDescent="0.35">
      <c r="A11" s="70">
        <v>6</v>
      </c>
      <c r="B11" s="59" t="s">
        <v>82</v>
      </c>
      <c r="C11" s="70"/>
      <c r="D11" s="60"/>
      <c r="E11" s="70">
        <v>1</v>
      </c>
      <c r="F11" s="95"/>
      <c r="G11" s="56">
        <v>165</v>
      </c>
      <c r="H11" s="56">
        <v>1</v>
      </c>
      <c r="I11" s="56">
        <v>1</v>
      </c>
      <c r="J11" s="28"/>
      <c r="K11" s="138"/>
    </row>
    <row r="12" spans="1:12" ht="54" x14ac:dyDescent="0.35">
      <c r="A12" s="70">
        <v>7</v>
      </c>
      <c r="B12" s="96" t="s">
        <v>73</v>
      </c>
      <c r="C12" s="60">
        <v>161</v>
      </c>
      <c r="D12" s="60"/>
      <c r="E12" s="60"/>
      <c r="F12" s="93">
        <v>328.81200000000001</v>
      </c>
      <c r="G12" s="60">
        <v>161</v>
      </c>
      <c r="H12" s="60"/>
      <c r="I12" s="60"/>
      <c r="J12" s="93">
        <v>328.81200000000001</v>
      </c>
      <c r="K12" s="138">
        <f t="shared" si="0"/>
        <v>0</v>
      </c>
    </row>
    <row r="13" spans="1:12" ht="72" x14ac:dyDescent="0.35">
      <c r="A13" s="70">
        <v>8</v>
      </c>
      <c r="B13" s="96" t="s">
        <v>74</v>
      </c>
      <c r="C13" s="60">
        <v>10</v>
      </c>
      <c r="D13" s="60"/>
      <c r="E13" s="60"/>
      <c r="F13" s="93">
        <v>110</v>
      </c>
      <c r="G13" s="60">
        <v>10</v>
      </c>
      <c r="H13" s="60"/>
      <c r="I13" s="60"/>
      <c r="J13" s="93">
        <v>110</v>
      </c>
      <c r="K13" s="138">
        <f t="shared" si="0"/>
        <v>0</v>
      </c>
    </row>
    <row r="14" spans="1:12" s="36" customFormat="1" ht="20.25" customHeight="1" x14ac:dyDescent="0.35">
      <c r="A14" s="97"/>
      <c r="B14" s="98" t="s">
        <v>2</v>
      </c>
      <c r="C14" s="99">
        <f>SUM(C6:C12)</f>
        <v>707</v>
      </c>
      <c r="D14" s="100"/>
      <c r="E14" s="101"/>
      <c r="F14" s="102">
        <f>SUM(F6:F13)</f>
        <v>1571.8119999999999</v>
      </c>
      <c r="G14" s="41">
        <f>SUM(G6:G13)</f>
        <v>1098.4499999999998</v>
      </c>
      <c r="H14" s="45"/>
      <c r="I14" s="43"/>
      <c r="J14" s="44">
        <f>SUM(J6:J13)</f>
        <v>2905.902</v>
      </c>
      <c r="K14" s="138">
        <f>J14-F14</f>
        <v>1334.0900000000001</v>
      </c>
      <c r="L14" s="35"/>
    </row>
    <row r="15" spans="1:12" x14ac:dyDescent="0.35">
      <c r="B15" s="280"/>
      <c r="C15" s="280"/>
      <c r="D15" s="280"/>
      <c r="E15" s="280"/>
      <c r="F15" s="280"/>
      <c r="G15" s="280"/>
      <c r="H15" s="280"/>
      <c r="I15" s="280"/>
      <c r="J15" s="280"/>
      <c r="K15" s="280"/>
    </row>
    <row r="16" spans="1:12" s="36" customFormat="1" x14ac:dyDescent="0.35">
      <c r="A16" s="57"/>
      <c r="B16" s="311" t="s">
        <v>70</v>
      </c>
      <c r="C16" s="311"/>
      <c r="D16" s="311"/>
      <c r="E16" s="311"/>
      <c r="F16" s="311"/>
      <c r="G16" s="311"/>
      <c r="H16" s="311"/>
      <c r="I16" s="311"/>
      <c r="J16" s="311"/>
      <c r="K16" s="311"/>
      <c r="L16" s="35"/>
    </row>
    <row r="17" spans="1:12" s="36" customFormat="1" ht="18" x14ac:dyDescent="0.4">
      <c r="A17" s="57"/>
      <c r="B17" s="258" t="s">
        <v>93</v>
      </c>
      <c r="C17" s="160"/>
      <c r="D17" s="160"/>
      <c r="E17" s="160"/>
      <c r="F17" s="160"/>
      <c r="G17" s="160"/>
      <c r="H17" s="276"/>
      <c r="I17" s="276"/>
      <c r="J17" s="276"/>
      <c r="K17" s="276"/>
      <c r="L17" s="35"/>
    </row>
    <row r="18" spans="1:12" s="36" customFormat="1" x14ac:dyDescent="0.35">
      <c r="A18" s="57"/>
      <c r="B18" s="53"/>
      <c r="C18" s="160"/>
      <c r="D18" s="160"/>
      <c r="E18" s="160"/>
      <c r="F18" s="160"/>
      <c r="G18" s="160"/>
      <c r="H18" s="276"/>
      <c r="I18" s="276"/>
      <c r="J18" s="276"/>
      <c r="K18" s="276"/>
      <c r="L18" s="35"/>
    </row>
    <row r="19" spans="1:12" s="36" customFormat="1" x14ac:dyDescent="0.35">
      <c r="A19" s="57"/>
      <c r="B19" s="53"/>
      <c r="C19" s="160"/>
      <c r="D19" s="160"/>
      <c r="E19" s="160"/>
      <c r="F19" s="160"/>
      <c r="G19" s="160"/>
      <c r="H19" s="276"/>
      <c r="I19" s="276"/>
      <c r="J19" s="276"/>
      <c r="K19" s="276"/>
      <c r="L19" s="35"/>
    </row>
    <row r="20" spans="1:12" s="36" customFormat="1" x14ac:dyDescent="0.35">
      <c r="A20" s="57"/>
      <c r="B20" s="53"/>
      <c r="C20" s="160"/>
      <c r="D20" s="160"/>
      <c r="E20" s="160"/>
      <c r="F20" s="160"/>
      <c r="G20" s="160"/>
      <c r="H20" s="276"/>
      <c r="I20" s="276"/>
      <c r="J20" s="276"/>
      <c r="K20" s="276"/>
      <c r="L20" s="35"/>
    </row>
    <row r="21" spans="1:12" s="36" customFormat="1" x14ac:dyDescent="0.35">
      <c r="A21" s="57"/>
      <c r="B21" s="53"/>
      <c r="C21" s="160"/>
      <c r="D21" s="160"/>
      <c r="E21" s="160"/>
      <c r="F21" s="160"/>
      <c r="G21" s="160"/>
      <c r="H21" s="276"/>
      <c r="I21" s="276"/>
      <c r="J21" s="276"/>
      <c r="K21" s="276"/>
      <c r="L21" s="35"/>
    </row>
    <row r="22" spans="1:12" s="36" customFormat="1" x14ac:dyDescent="0.35">
      <c r="A22" s="57"/>
      <c r="B22" s="53"/>
      <c r="C22" s="160"/>
      <c r="D22" s="47"/>
      <c r="E22" s="259"/>
      <c r="F22" s="47"/>
      <c r="G22" s="47"/>
      <c r="K22" s="236"/>
      <c r="L22" s="35"/>
    </row>
    <row r="25" spans="1:12" x14ac:dyDescent="0.35">
      <c r="A25" s="48"/>
      <c r="B25" s="160"/>
    </row>
    <row r="26" spans="1:12" x14ac:dyDescent="0.35">
      <c r="A26" s="48"/>
      <c r="B26" s="160"/>
    </row>
    <row r="27" spans="1:12" x14ac:dyDescent="0.35">
      <c r="A27" s="48"/>
      <c r="B27" s="160"/>
    </row>
    <row r="28" spans="1:12" x14ac:dyDescent="0.35">
      <c r="A28" s="48"/>
      <c r="B28" s="160"/>
    </row>
    <row r="29" spans="1:12" x14ac:dyDescent="0.35">
      <c r="A29" s="48"/>
      <c r="B29" s="160"/>
    </row>
    <row r="30" spans="1:12" x14ac:dyDescent="0.35">
      <c r="A30" s="48"/>
      <c r="B30" s="160"/>
    </row>
    <row r="31" spans="1:12" x14ac:dyDescent="0.35">
      <c r="A31" s="48"/>
      <c r="B31" s="36"/>
    </row>
  </sheetData>
  <mergeCells count="15">
    <mergeCell ref="A1:K1"/>
    <mergeCell ref="A2:K2"/>
    <mergeCell ref="J3:K3"/>
    <mergeCell ref="K4:K5"/>
    <mergeCell ref="C4:F4"/>
    <mergeCell ref="G4:J4"/>
    <mergeCell ref="A4:A5"/>
    <mergeCell ref="B4:B5"/>
    <mergeCell ref="H20:K20"/>
    <mergeCell ref="H21:K21"/>
    <mergeCell ref="B15:K15"/>
    <mergeCell ref="B16:K16"/>
    <mergeCell ref="H17:K17"/>
    <mergeCell ref="H18:K18"/>
    <mergeCell ref="H19:K19"/>
  </mergeCells>
  <phoneticPr fontId="27" type="noConversion"/>
  <pageMargins left="0.3968253968253968" right="0.25" top="0.25" bottom="0" header="0.25" footer="0"/>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9"/>
  <sheetViews>
    <sheetView view="pageLayout" zoomScale="85" zoomScaleNormal="70" zoomScalePageLayoutView="85" workbookViewId="0">
      <selection activeCell="B19" sqref="B19"/>
    </sheetView>
  </sheetViews>
  <sheetFormatPr defaultColWidth="11.7265625" defaultRowHeight="16.5" x14ac:dyDescent="0.35"/>
  <cols>
    <col min="1" max="1" width="4.453125" style="13" customWidth="1"/>
    <col min="2" max="2" width="25.7265625" style="5" customWidth="1"/>
    <col min="3" max="5" width="11.26953125" style="15" customWidth="1"/>
    <col min="6" max="6" width="11.26953125" style="112" customWidth="1"/>
    <col min="7" max="8" width="11.26953125" style="15" customWidth="1"/>
    <col min="9" max="9" width="11.26953125" style="27" customWidth="1"/>
    <col min="10" max="10" width="11.26953125" style="112" customWidth="1"/>
    <col min="11" max="11" width="11.26953125" style="92" customWidth="1"/>
    <col min="12" max="12" width="25.7265625" style="4" bestFit="1" customWidth="1"/>
    <col min="13" max="255" width="11.7265625" style="5"/>
    <col min="256" max="256" width="4.453125" style="5" customWidth="1"/>
    <col min="257" max="257" width="22.453125" style="5" customWidth="1"/>
    <col min="258" max="258" width="9.453125" style="5" customWidth="1"/>
    <col min="259" max="259" width="11.26953125" style="5" customWidth="1"/>
    <col min="260" max="260" width="10.26953125" style="5" customWidth="1"/>
    <col min="261" max="261" width="10.81640625" style="5" customWidth="1"/>
    <col min="262" max="262" width="13.1796875" style="5" customWidth="1"/>
    <col min="263" max="263" width="9.81640625" style="5" customWidth="1"/>
    <col min="264" max="264" width="11.7265625" style="5"/>
    <col min="265" max="265" width="12.81640625" style="5" customWidth="1"/>
    <col min="266" max="266" width="11" style="5" customWidth="1"/>
    <col min="267" max="267" width="9.7265625" style="5" customWidth="1"/>
    <col min="268" max="268" width="25.7265625" style="5" bestFit="1" customWidth="1"/>
    <col min="269" max="511" width="11.7265625" style="5"/>
    <col min="512" max="512" width="4.453125" style="5" customWidth="1"/>
    <col min="513" max="513" width="22.453125" style="5" customWidth="1"/>
    <col min="514" max="514" width="9.453125" style="5" customWidth="1"/>
    <col min="515" max="515" width="11.26953125" style="5" customWidth="1"/>
    <col min="516" max="516" width="10.26953125" style="5" customWidth="1"/>
    <col min="517" max="517" width="10.81640625" style="5" customWidth="1"/>
    <col min="518" max="518" width="13.1796875" style="5" customWidth="1"/>
    <col min="519" max="519" width="9.81640625" style="5" customWidth="1"/>
    <col min="520" max="520" width="11.7265625" style="5"/>
    <col min="521" max="521" width="12.81640625" style="5" customWidth="1"/>
    <col min="522" max="522" width="11" style="5" customWidth="1"/>
    <col min="523" max="523" width="9.7265625" style="5" customWidth="1"/>
    <col min="524" max="524" width="25.7265625" style="5" bestFit="1" customWidth="1"/>
    <col min="525" max="767" width="11.7265625" style="5"/>
    <col min="768" max="768" width="4.453125" style="5" customWidth="1"/>
    <col min="769" max="769" width="22.453125" style="5" customWidth="1"/>
    <col min="770" max="770" width="9.453125" style="5" customWidth="1"/>
    <col min="771" max="771" width="11.26953125" style="5" customWidth="1"/>
    <col min="772" max="772" width="10.26953125" style="5" customWidth="1"/>
    <col min="773" max="773" width="10.81640625" style="5" customWidth="1"/>
    <col min="774" max="774" width="13.1796875" style="5" customWidth="1"/>
    <col min="775" max="775" width="9.81640625" style="5" customWidth="1"/>
    <col min="776" max="776" width="11.7265625" style="5"/>
    <col min="777" max="777" width="12.81640625" style="5" customWidth="1"/>
    <col min="778" max="778" width="11" style="5" customWidth="1"/>
    <col min="779" max="779" width="9.7265625" style="5" customWidth="1"/>
    <col min="780" max="780" width="25.7265625" style="5" bestFit="1" customWidth="1"/>
    <col min="781" max="1023" width="11.7265625" style="5"/>
    <col min="1024" max="1024" width="4.453125" style="5" customWidth="1"/>
    <col min="1025" max="1025" width="22.453125" style="5" customWidth="1"/>
    <col min="1026" max="1026" width="9.453125" style="5" customWidth="1"/>
    <col min="1027" max="1027" width="11.26953125" style="5" customWidth="1"/>
    <col min="1028" max="1028" width="10.26953125" style="5" customWidth="1"/>
    <col min="1029" max="1029" width="10.81640625" style="5" customWidth="1"/>
    <col min="1030" max="1030" width="13.1796875" style="5" customWidth="1"/>
    <col min="1031" max="1031" width="9.81640625" style="5" customWidth="1"/>
    <col min="1032" max="1032" width="11.7265625" style="5"/>
    <col min="1033" max="1033" width="12.81640625" style="5" customWidth="1"/>
    <col min="1034" max="1034" width="11" style="5" customWidth="1"/>
    <col min="1035" max="1035" width="9.7265625" style="5" customWidth="1"/>
    <col min="1036" max="1036" width="25.7265625" style="5" bestFit="1" customWidth="1"/>
    <col min="1037" max="1279" width="11.7265625" style="5"/>
    <col min="1280" max="1280" width="4.453125" style="5" customWidth="1"/>
    <col min="1281" max="1281" width="22.453125" style="5" customWidth="1"/>
    <col min="1282" max="1282" width="9.453125" style="5" customWidth="1"/>
    <col min="1283" max="1283" width="11.26953125" style="5" customWidth="1"/>
    <col min="1284" max="1284" width="10.26953125" style="5" customWidth="1"/>
    <col min="1285" max="1285" width="10.81640625" style="5" customWidth="1"/>
    <col min="1286" max="1286" width="13.1796875" style="5" customWidth="1"/>
    <col min="1287" max="1287" width="9.81640625" style="5" customWidth="1"/>
    <col min="1288" max="1288" width="11.7265625" style="5"/>
    <col min="1289" max="1289" width="12.81640625" style="5" customWidth="1"/>
    <col min="1290" max="1290" width="11" style="5" customWidth="1"/>
    <col min="1291" max="1291" width="9.7265625" style="5" customWidth="1"/>
    <col min="1292" max="1292" width="25.7265625" style="5" bestFit="1" customWidth="1"/>
    <col min="1293" max="1535" width="11.7265625" style="5"/>
    <col min="1536" max="1536" width="4.453125" style="5" customWidth="1"/>
    <col min="1537" max="1537" width="22.453125" style="5" customWidth="1"/>
    <col min="1538" max="1538" width="9.453125" style="5" customWidth="1"/>
    <col min="1539" max="1539" width="11.26953125" style="5" customWidth="1"/>
    <col min="1540" max="1540" width="10.26953125" style="5" customWidth="1"/>
    <col min="1541" max="1541" width="10.81640625" style="5" customWidth="1"/>
    <col min="1542" max="1542" width="13.1796875" style="5" customWidth="1"/>
    <col min="1543" max="1543" width="9.81640625" style="5" customWidth="1"/>
    <col min="1544" max="1544" width="11.7265625" style="5"/>
    <col min="1545" max="1545" width="12.81640625" style="5" customWidth="1"/>
    <col min="1546" max="1546" width="11" style="5" customWidth="1"/>
    <col min="1547" max="1547" width="9.7265625" style="5" customWidth="1"/>
    <col min="1548" max="1548" width="25.7265625" style="5" bestFit="1" customWidth="1"/>
    <col min="1549" max="1791" width="11.7265625" style="5"/>
    <col min="1792" max="1792" width="4.453125" style="5" customWidth="1"/>
    <col min="1793" max="1793" width="22.453125" style="5" customWidth="1"/>
    <col min="1794" max="1794" width="9.453125" style="5" customWidth="1"/>
    <col min="1795" max="1795" width="11.26953125" style="5" customWidth="1"/>
    <col min="1796" max="1796" width="10.26953125" style="5" customWidth="1"/>
    <col min="1797" max="1797" width="10.81640625" style="5" customWidth="1"/>
    <col min="1798" max="1798" width="13.1796875" style="5" customWidth="1"/>
    <col min="1799" max="1799" width="9.81640625" style="5" customWidth="1"/>
    <col min="1800" max="1800" width="11.7265625" style="5"/>
    <col min="1801" max="1801" width="12.81640625" style="5" customWidth="1"/>
    <col min="1802" max="1802" width="11" style="5" customWidth="1"/>
    <col min="1803" max="1803" width="9.7265625" style="5" customWidth="1"/>
    <col min="1804" max="1804" width="25.7265625" style="5" bestFit="1" customWidth="1"/>
    <col min="1805" max="2047" width="11.7265625" style="5"/>
    <col min="2048" max="2048" width="4.453125" style="5" customWidth="1"/>
    <col min="2049" max="2049" width="22.453125" style="5" customWidth="1"/>
    <col min="2050" max="2050" width="9.453125" style="5" customWidth="1"/>
    <col min="2051" max="2051" width="11.26953125" style="5" customWidth="1"/>
    <col min="2052" max="2052" width="10.26953125" style="5" customWidth="1"/>
    <col min="2053" max="2053" width="10.81640625" style="5" customWidth="1"/>
    <col min="2054" max="2054" width="13.1796875" style="5" customWidth="1"/>
    <col min="2055" max="2055" width="9.81640625" style="5" customWidth="1"/>
    <col min="2056" max="2056" width="11.7265625" style="5"/>
    <col min="2057" max="2057" width="12.81640625" style="5" customWidth="1"/>
    <col min="2058" max="2058" width="11" style="5" customWidth="1"/>
    <col min="2059" max="2059" width="9.7265625" style="5" customWidth="1"/>
    <col min="2060" max="2060" width="25.7265625" style="5" bestFit="1" customWidth="1"/>
    <col min="2061" max="2303" width="11.7265625" style="5"/>
    <col min="2304" max="2304" width="4.453125" style="5" customWidth="1"/>
    <col min="2305" max="2305" width="22.453125" style="5" customWidth="1"/>
    <col min="2306" max="2306" width="9.453125" style="5" customWidth="1"/>
    <col min="2307" max="2307" width="11.26953125" style="5" customWidth="1"/>
    <col min="2308" max="2308" width="10.26953125" style="5" customWidth="1"/>
    <col min="2309" max="2309" width="10.81640625" style="5" customWidth="1"/>
    <col min="2310" max="2310" width="13.1796875" style="5" customWidth="1"/>
    <col min="2311" max="2311" width="9.81640625" style="5" customWidth="1"/>
    <col min="2312" max="2312" width="11.7265625" style="5"/>
    <col min="2313" max="2313" width="12.81640625" style="5" customWidth="1"/>
    <col min="2314" max="2314" width="11" style="5" customWidth="1"/>
    <col min="2315" max="2315" width="9.7265625" style="5" customWidth="1"/>
    <col min="2316" max="2316" width="25.7265625" style="5" bestFit="1" customWidth="1"/>
    <col min="2317" max="2559" width="11.7265625" style="5"/>
    <col min="2560" max="2560" width="4.453125" style="5" customWidth="1"/>
    <col min="2561" max="2561" width="22.453125" style="5" customWidth="1"/>
    <col min="2562" max="2562" width="9.453125" style="5" customWidth="1"/>
    <col min="2563" max="2563" width="11.26953125" style="5" customWidth="1"/>
    <col min="2564" max="2564" width="10.26953125" style="5" customWidth="1"/>
    <col min="2565" max="2565" width="10.81640625" style="5" customWidth="1"/>
    <col min="2566" max="2566" width="13.1796875" style="5" customWidth="1"/>
    <col min="2567" max="2567" width="9.81640625" style="5" customWidth="1"/>
    <col min="2568" max="2568" width="11.7265625" style="5"/>
    <col min="2569" max="2569" width="12.81640625" style="5" customWidth="1"/>
    <col min="2570" max="2570" width="11" style="5" customWidth="1"/>
    <col min="2571" max="2571" width="9.7265625" style="5" customWidth="1"/>
    <col min="2572" max="2572" width="25.7265625" style="5" bestFit="1" customWidth="1"/>
    <col min="2573" max="2815" width="11.7265625" style="5"/>
    <col min="2816" max="2816" width="4.453125" style="5" customWidth="1"/>
    <col min="2817" max="2817" width="22.453125" style="5" customWidth="1"/>
    <col min="2818" max="2818" width="9.453125" style="5" customWidth="1"/>
    <col min="2819" max="2819" width="11.26953125" style="5" customWidth="1"/>
    <col min="2820" max="2820" width="10.26953125" style="5" customWidth="1"/>
    <col min="2821" max="2821" width="10.81640625" style="5" customWidth="1"/>
    <col min="2822" max="2822" width="13.1796875" style="5" customWidth="1"/>
    <col min="2823" max="2823" width="9.81640625" style="5" customWidth="1"/>
    <col min="2824" max="2824" width="11.7265625" style="5"/>
    <col min="2825" max="2825" width="12.81640625" style="5" customWidth="1"/>
    <col min="2826" max="2826" width="11" style="5" customWidth="1"/>
    <col min="2827" max="2827" width="9.7265625" style="5" customWidth="1"/>
    <col min="2828" max="2828" width="25.7265625" style="5" bestFit="1" customWidth="1"/>
    <col min="2829" max="3071" width="11.7265625" style="5"/>
    <col min="3072" max="3072" width="4.453125" style="5" customWidth="1"/>
    <col min="3073" max="3073" width="22.453125" style="5" customWidth="1"/>
    <col min="3074" max="3074" width="9.453125" style="5" customWidth="1"/>
    <col min="3075" max="3075" width="11.26953125" style="5" customWidth="1"/>
    <col min="3076" max="3076" width="10.26953125" style="5" customWidth="1"/>
    <col min="3077" max="3077" width="10.81640625" style="5" customWidth="1"/>
    <col min="3078" max="3078" width="13.1796875" style="5" customWidth="1"/>
    <col min="3079" max="3079" width="9.81640625" style="5" customWidth="1"/>
    <col min="3080" max="3080" width="11.7265625" style="5"/>
    <col min="3081" max="3081" width="12.81640625" style="5" customWidth="1"/>
    <col min="3082" max="3082" width="11" style="5" customWidth="1"/>
    <col min="3083" max="3083" width="9.7265625" style="5" customWidth="1"/>
    <col min="3084" max="3084" width="25.7265625" style="5" bestFit="1" customWidth="1"/>
    <col min="3085" max="3327" width="11.7265625" style="5"/>
    <col min="3328" max="3328" width="4.453125" style="5" customWidth="1"/>
    <col min="3329" max="3329" width="22.453125" style="5" customWidth="1"/>
    <col min="3330" max="3330" width="9.453125" style="5" customWidth="1"/>
    <col min="3331" max="3331" width="11.26953125" style="5" customWidth="1"/>
    <col min="3332" max="3332" width="10.26953125" style="5" customWidth="1"/>
    <col min="3333" max="3333" width="10.81640625" style="5" customWidth="1"/>
    <col min="3334" max="3334" width="13.1796875" style="5" customWidth="1"/>
    <col min="3335" max="3335" width="9.81640625" style="5" customWidth="1"/>
    <col min="3336" max="3336" width="11.7265625" style="5"/>
    <col min="3337" max="3337" width="12.81640625" style="5" customWidth="1"/>
    <col min="3338" max="3338" width="11" style="5" customWidth="1"/>
    <col min="3339" max="3339" width="9.7265625" style="5" customWidth="1"/>
    <col min="3340" max="3340" width="25.7265625" style="5" bestFit="1" customWidth="1"/>
    <col min="3341" max="3583" width="11.7265625" style="5"/>
    <col min="3584" max="3584" width="4.453125" style="5" customWidth="1"/>
    <col min="3585" max="3585" width="22.453125" style="5" customWidth="1"/>
    <col min="3586" max="3586" width="9.453125" style="5" customWidth="1"/>
    <col min="3587" max="3587" width="11.26953125" style="5" customWidth="1"/>
    <col min="3588" max="3588" width="10.26953125" style="5" customWidth="1"/>
    <col min="3589" max="3589" width="10.81640625" style="5" customWidth="1"/>
    <col min="3590" max="3590" width="13.1796875" style="5" customWidth="1"/>
    <col min="3591" max="3591" width="9.81640625" style="5" customWidth="1"/>
    <col min="3592" max="3592" width="11.7265625" style="5"/>
    <col min="3593" max="3593" width="12.81640625" style="5" customWidth="1"/>
    <col min="3594" max="3594" width="11" style="5" customWidth="1"/>
    <col min="3595" max="3595" width="9.7265625" style="5" customWidth="1"/>
    <col min="3596" max="3596" width="25.7265625" style="5" bestFit="1" customWidth="1"/>
    <col min="3597" max="3839" width="11.7265625" style="5"/>
    <col min="3840" max="3840" width="4.453125" style="5" customWidth="1"/>
    <col min="3841" max="3841" width="22.453125" style="5" customWidth="1"/>
    <col min="3842" max="3842" width="9.453125" style="5" customWidth="1"/>
    <col min="3843" max="3843" width="11.26953125" style="5" customWidth="1"/>
    <col min="3844" max="3844" width="10.26953125" style="5" customWidth="1"/>
    <col min="3845" max="3845" width="10.81640625" style="5" customWidth="1"/>
    <col min="3846" max="3846" width="13.1796875" style="5" customWidth="1"/>
    <col min="3847" max="3847" width="9.81640625" style="5" customWidth="1"/>
    <col min="3848" max="3848" width="11.7265625" style="5"/>
    <col min="3849" max="3849" width="12.81640625" style="5" customWidth="1"/>
    <col min="3850" max="3850" width="11" style="5" customWidth="1"/>
    <col min="3851" max="3851" width="9.7265625" style="5" customWidth="1"/>
    <col min="3852" max="3852" width="25.7265625" style="5" bestFit="1" customWidth="1"/>
    <col min="3853" max="4095" width="11.7265625" style="5"/>
    <col min="4096" max="4096" width="4.453125" style="5" customWidth="1"/>
    <col min="4097" max="4097" width="22.453125" style="5" customWidth="1"/>
    <col min="4098" max="4098" width="9.453125" style="5" customWidth="1"/>
    <col min="4099" max="4099" width="11.26953125" style="5" customWidth="1"/>
    <col min="4100" max="4100" width="10.26953125" style="5" customWidth="1"/>
    <col min="4101" max="4101" width="10.81640625" style="5" customWidth="1"/>
    <col min="4102" max="4102" width="13.1796875" style="5" customWidth="1"/>
    <col min="4103" max="4103" width="9.81640625" style="5" customWidth="1"/>
    <col min="4104" max="4104" width="11.7265625" style="5"/>
    <col min="4105" max="4105" width="12.81640625" style="5" customWidth="1"/>
    <col min="4106" max="4106" width="11" style="5" customWidth="1"/>
    <col min="4107" max="4107" width="9.7265625" style="5" customWidth="1"/>
    <col min="4108" max="4108" width="25.7265625" style="5" bestFit="1" customWidth="1"/>
    <col min="4109" max="4351" width="11.7265625" style="5"/>
    <col min="4352" max="4352" width="4.453125" style="5" customWidth="1"/>
    <col min="4353" max="4353" width="22.453125" style="5" customWidth="1"/>
    <col min="4354" max="4354" width="9.453125" style="5" customWidth="1"/>
    <col min="4355" max="4355" width="11.26953125" style="5" customWidth="1"/>
    <col min="4356" max="4356" width="10.26953125" style="5" customWidth="1"/>
    <col min="4357" max="4357" width="10.81640625" style="5" customWidth="1"/>
    <col min="4358" max="4358" width="13.1796875" style="5" customWidth="1"/>
    <col min="4359" max="4359" width="9.81640625" style="5" customWidth="1"/>
    <col min="4360" max="4360" width="11.7265625" style="5"/>
    <col min="4361" max="4361" width="12.81640625" style="5" customWidth="1"/>
    <col min="4362" max="4362" width="11" style="5" customWidth="1"/>
    <col min="4363" max="4363" width="9.7265625" style="5" customWidth="1"/>
    <col min="4364" max="4364" width="25.7265625" style="5" bestFit="1" customWidth="1"/>
    <col min="4365" max="4607" width="11.7265625" style="5"/>
    <col min="4608" max="4608" width="4.453125" style="5" customWidth="1"/>
    <col min="4609" max="4609" width="22.453125" style="5" customWidth="1"/>
    <col min="4610" max="4610" width="9.453125" style="5" customWidth="1"/>
    <col min="4611" max="4611" width="11.26953125" style="5" customWidth="1"/>
    <col min="4612" max="4612" width="10.26953125" style="5" customWidth="1"/>
    <col min="4613" max="4613" width="10.81640625" style="5" customWidth="1"/>
    <col min="4614" max="4614" width="13.1796875" style="5" customWidth="1"/>
    <col min="4615" max="4615" width="9.81640625" style="5" customWidth="1"/>
    <col min="4616" max="4616" width="11.7265625" style="5"/>
    <col min="4617" max="4617" width="12.81640625" style="5" customWidth="1"/>
    <col min="4618" max="4618" width="11" style="5" customWidth="1"/>
    <col min="4619" max="4619" width="9.7265625" style="5" customWidth="1"/>
    <col min="4620" max="4620" width="25.7265625" style="5" bestFit="1" customWidth="1"/>
    <col min="4621" max="4863" width="11.7265625" style="5"/>
    <col min="4864" max="4864" width="4.453125" style="5" customWidth="1"/>
    <col min="4865" max="4865" width="22.453125" style="5" customWidth="1"/>
    <col min="4866" max="4866" width="9.453125" style="5" customWidth="1"/>
    <col min="4867" max="4867" width="11.26953125" style="5" customWidth="1"/>
    <col min="4868" max="4868" width="10.26953125" style="5" customWidth="1"/>
    <col min="4869" max="4869" width="10.81640625" style="5" customWidth="1"/>
    <col min="4870" max="4870" width="13.1796875" style="5" customWidth="1"/>
    <col min="4871" max="4871" width="9.81640625" style="5" customWidth="1"/>
    <col min="4872" max="4872" width="11.7265625" style="5"/>
    <col min="4873" max="4873" width="12.81640625" style="5" customWidth="1"/>
    <col min="4874" max="4874" width="11" style="5" customWidth="1"/>
    <col min="4875" max="4875" width="9.7265625" style="5" customWidth="1"/>
    <col min="4876" max="4876" width="25.7265625" style="5" bestFit="1" customWidth="1"/>
    <col min="4877" max="5119" width="11.7265625" style="5"/>
    <col min="5120" max="5120" width="4.453125" style="5" customWidth="1"/>
    <col min="5121" max="5121" width="22.453125" style="5" customWidth="1"/>
    <col min="5122" max="5122" width="9.453125" style="5" customWidth="1"/>
    <col min="5123" max="5123" width="11.26953125" style="5" customWidth="1"/>
    <col min="5124" max="5124" width="10.26953125" style="5" customWidth="1"/>
    <col min="5125" max="5125" width="10.81640625" style="5" customWidth="1"/>
    <col min="5126" max="5126" width="13.1796875" style="5" customWidth="1"/>
    <col min="5127" max="5127" width="9.81640625" style="5" customWidth="1"/>
    <col min="5128" max="5128" width="11.7265625" style="5"/>
    <col min="5129" max="5129" width="12.81640625" style="5" customWidth="1"/>
    <col min="5130" max="5130" width="11" style="5" customWidth="1"/>
    <col min="5131" max="5131" width="9.7265625" style="5" customWidth="1"/>
    <col min="5132" max="5132" width="25.7265625" style="5" bestFit="1" customWidth="1"/>
    <col min="5133" max="5375" width="11.7265625" style="5"/>
    <col min="5376" max="5376" width="4.453125" style="5" customWidth="1"/>
    <col min="5377" max="5377" width="22.453125" style="5" customWidth="1"/>
    <col min="5378" max="5378" width="9.453125" style="5" customWidth="1"/>
    <col min="5379" max="5379" width="11.26953125" style="5" customWidth="1"/>
    <col min="5380" max="5380" width="10.26953125" style="5" customWidth="1"/>
    <col min="5381" max="5381" width="10.81640625" style="5" customWidth="1"/>
    <col min="5382" max="5382" width="13.1796875" style="5" customWidth="1"/>
    <col min="5383" max="5383" width="9.81640625" style="5" customWidth="1"/>
    <col min="5384" max="5384" width="11.7265625" style="5"/>
    <col min="5385" max="5385" width="12.81640625" style="5" customWidth="1"/>
    <col min="5386" max="5386" width="11" style="5" customWidth="1"/>
    <col min="5387" max="5387" width="9.7265625" style="5" customWidth="1"/>
    <col min="5388" max="5388" width="25.7265625" style="5" bestFit="1" customWidth="1"/>
    <col min="5389" max="5631" width="11.7265625" style="5"/>
    <col min="5632" max="5632" width="4.453125" style="5" customWidth="1"/>
    <col min="5633" max="5633" width="22.453125" style="5" customWidth="1"/>
    <col min="5634" max="5634" width="9.453125" style="5" customWidth="1"/>
    <col min="5635" max="5635" width="11.26953125" style="5" customWidth="1"/>
    <col min="5636" max="5636" width="10.26953125" style="5" customWidth="1"/>
    <col min="5637" max="5637" width="10.81640625" style="5" customWidth="1"/>
    <col min="5638" max="5638" width="13.1796875" style="5" customWidth="1"/>
    <col min="5639" max="5639" width="9.81640625" style="5" customWidth="1"/>
    <col min="5640" max="5640" width="11.7265625" style="5"/>
    <col min="5641" max="5641" width="12.81640625" style="5" customWidth="1"/>
    <col min="5642" max="5642" width="11" style="5" customWidth="1"/>
    <col min="5643" max="5643" width="9.7265625" style="5" customWidth="1"/>
    <col min="5644" max="5644" width="25.7265625" style="5" bestFit="1" customWidth="1"/>
    <col min="5645" max="5887" width="11.7265625" style="5"/>
    <col min="5888" max="5888" width="4.453125" style="5" customWidth="1"/>
    <col min="5889" max="5889" width="22.453125" style="5" customWidth="1"/>
    <col min="5890" max="5890" width="9.453125" style="5" customWidth="1"/>
    <col min="5891" max="5891" width="11.26953125" style="5" customWidth="1"/>
    <col min="5892" max="5892" width="10.26953125" style="5" customWidth="1"/>
    <col min="5893" max="5893" width="10.81640625" style="5" customWidth="1"/>
    <col min="5894" max="5894" width="13.1796875" style="5" customWidth="1"/>
    <col min="5895" max="5895" width="9.81640625" style="5" customWidth="1"/>
    <col min="5896" max="5896" width="11.7265625" style="5"/>
    <col min="5897" max="5897" width="12.81640625" style="5" customWidth="1"/>
    <col min="5898" max="5898" width="11" style="5" customWidth="1"/>
    <col min="5899" max="5899" width="9.7265625" style="5" customWidth="1"/>
    <col min="5900" max="5900" width="25.7265625" style="5" bestFit="1" customWidth="1"/>
    <col min="5901" max="6143" width="11.7265625" style="5"/>
    <col min="6144" max="6144" width="4.453125" style="5" customWidth="1"/>
    <col min="6145" max="6145" width="22.453125" style="5" customWidth="1"/>
    <col min="6146" max="6146" width="9.453125" style="5" customWidth="1"/>
    <col min="6147" max="6147" width="11.26953125" style="5" customWidth="1"/>
    <col min="6148" max="6148" width="10.26953125" style="5" customWidth="1"/>
    <col min="6149" max="6149" width="10.81640625" style="5" customWidth="1"/>
    <col min="6150" max="6150" width="13.1796875" style="5" customWidth="1"/>
    <col min="6151" max="6151" width="9.81640625" style="5" customWidth="1"/>
    <col min="6152" max="6152" width="11.7265625" style="5"/>
    <col min="6153" max="6153" width="12.81640625" style="5" customWidth="1"/>
    <col min="6154" max="6154" width="11" style="5" customWidth="1"/>
    <col min="6155" max="6155" width="9.7265625" style="5" customWidth="1"/>
    <col min="6156" max="6156" width="25.7265625" style="5" bestFit="1" customWidth="1"/>
    <col min="6157" max="6399" width="11.7265625" style="5"/>
    <col min="6400" max="6400" width="4.453125" style="5" customWidth="1"/>
    <col min="6401" max="6401" width="22.453125" style="5" customWidth="1"/>
    <col min="6402" max="6402" width="9.453125" style="5" customWidth="1"/>
    <col min="6403" max="6403" width="11.26953125" style="5" customWidth="1"/>
    <col min="6404" max="6404" width="10.26953125" style="5" customWidth="1"/>
    <col min="6405" max="6405" width="10.81640625" style="5" customWidth="1"/>
    <col min="6406" max="6406" width="13.1796875" style="5" customWidth="1"/>
    <col min="6407" max="6407" width="9.81640625" style="5" customWidth="1"/>
    <col min="6408" max="6408" width="11.7265625" style="5"/>
    <col min="6409" max="6409" width="12.81640625" style="5" customWidth="1"/>
    <col min="6410" max="6410" width="11" style="5" customWidth="1"/>
    <col min="6411" max="6411" width="9.7265625" style="5" customWidth="1"/>
    <col min="6412" max="6412" width="25.7265625" style="5" bestFit="1" customWidth="1"/>
    <col min="6413" max="6655" width="11.7265625" style="5"/>
    <col min="6656" max="6656" width="4.453125" style="5" customWidth="1"/>
    <col min="6657" max="6657" width="22.453125" style="5" customWidth="1"/>
    <col min="6658" max="6658" width="9.453125" style="5" customWidth="1"/>
    <col min="6659" max="6659" width="11.26953125" style="5" customWidth="1"/>
    <col min="6660" max="6660" width="10.26953125" style="5" customWidth="1"/>
    <col min="6661" max="6661" width="10.81640625" style="5" customWidth="1"/>
    <col min="6662" max="6662" width="13.1796875" style="5" customWidth="1"/>
    <col min="6663" max="6663" width="9.81640625" style="5" customWidth="1"/>
    <col min="6664" max="6664" width="11.7265625" style="5"/>
    <col min="6665" max="6665" width="12.81640625" style="5" customWidth="1"/>
    <col min="6666" max="6666" width="11" style="5" customWidth="1"/>
    <col min="6667" max="6667" width="9.7265625" style="5" customWidth="1"/>
    <col min="6668" max="6668" width="25.7265625" style="5" bestFit="1" customWidth="1"/>
    <col min="6669" max="6911" width="11.7265625" style="5"/>
    <col min="6912" max="6912" width="4.453125" style="5" customWidth="1"/>
    <col min="6913" max="6913" width="22.453125" style="5" customWidth="1"/>
    <col min="6914" max="6914" width="9.453125" style="5" customWidth="1"/>
    <col min="6915" max="6915" width="11.26953125" style="5" customWidth="1"/>
    <col min="6916" max="6916" width="10.26953125" style="5" customWidth="1"/>
    <col min="6917" max="6917" width="10.81640625" style="5" customWidth="1"/>
    <col min="6918" max="6918" width="13.1796875" style="5" customWidth="1"/>
    <col min="6919" max="6919" width="9.81640625" style="5" customWidth="1"/>
    <col min="6920" max="6920" width="11.7265625" style="5"/>
    <col min="6921" max="6921" width="12.81640625" style="5" customWidth="1"/>
    <col min="6922" max="6922" width="11" style="5" customWidth="1"/>
    <col min="6923" max="6923" width="9.7265625" style="5" customWidth="1"/>
    <col min="6924" max="6924" width="25.7265625" style="5" bestFit="1" customWidth="1"/>
    <col min="6925" max="7167" width="11.7265625" style="5"/>
    <col min="7168" max="7168" width="4.453125" style="5" customWidth="1"/>
    <col min="7169" max="7169" width="22.453125" style="5" customWidth="1"/>
    <col min="7170" max="7170" width="9.453125" style="5" customWidth="1"/>
    <col min="7171" max="7171" width="11.26953125" style="5" customWidth="1"/>
    <col min="7172" max="7172" width="10.26953125" style="5" customWidth="1"/>
    <col min="7173" max="7173" width="10.81640625" style="5" customWidth="1"/>
    <col min="7174" max="7174" width="13.1796875" style="5" customWidth="1"/>
    <col min="7175" max="7175" width="9.81640625" style="5" customWidth="1"/>
    <col min="7176" max="7176" width="11.7265625" style="5"/>
    <col min="7177" max="7177" width="12.81640625" style="5" customWidth="1"/>
    <col min="7178" max="7178" width="11" style="5" customWidth="1"/>
    <col min="7179" max="7179" width="9.7265625" style="5" customWidth="1"/>
    <col min="7180" max="7180" width="25.7265625" style="5" bestFit="1" customWidth="1"/>
    <col min="7181" max="7423" width="11.7265625" style="5"/>
    <col min="7424" max="7424" width="4.453125" style="5" customWidth="1"/>
    <col min="7425" max="7425" width="22.453125" style="5" customWidth="1"/>
    <col min="7426" max="7426" width="9.453125" style="5" customWidth="1"/>
    <col min="7427" max="7427" width="11.26953125" style="5" customWidth="1"/>
    <col min="7428" max="7428" width="10.26953125" style="5" customWidth="1"/>
    <col min="7429" max="7429" width="10.81640625" style="5" customWidth="1"/>
    <col min="7430" max="7430" width="13.1796875" style="5" customWidth="1"/>
    <col min="7431" max="7431" width="9.81640625" style="5" customWidth="1"/>
    <col min="7432" max="7432" width="11.7265625" style="5"/>
    <col min="7433" max="7433" width="12.81640625" style="5" customWidth="1"/>
    <col min="7434" max="7434" width="11" style="5" customWidth="1"/>
    <col min="7435" max="7435" width="9.7265625" style="5" customWidth="1"/>
    <col min="7436" max="7436" width="25.7265625" style="5" bestFit="1" customWidth="1"/>
    <col min="7437" max="7679" width="11.7265625" style="5"/>
    <col min="7680" max="7680" width="4.453125" style="5" customWidth="1"/>
    <col min="7681" max="7681" width="22.453125" style="5" customWidth="1"/>
    <col min="7682" max="7682" width="9.453125" style="5" customWidth="1"/>
    <col min="7683" max="7683" width="11.26953125" style="5" customWidth="1"/>
    <col min="7684" max="7684" width="10.26953125" style="5" customWidth="1"/>
    <col min="7685" max="7685" width="10.81640625" style="5" customWidth="1"/>
    <col min="7686" max="7686" width="13.1796875" style="5" customWidth="1"/>
    <col min="7687" max="7687" width="9.81640625" style="5" customWidth="1"/>
    <col min="7688" max="7688" width="11.7265625" style="5"/>
    <col min="7689" max="7689" width="12.81640625" style="5" customWidth="1"/>
    <col min="7690" max="7690" width="11" style="5" customWidth="1"/>
    <col min="7691" max="7691" width="9.7265625" style="5" customWidth="1"/>
    <col min="7692" max="7692" width="25.7265625" style="5" bestFit="1" customWidth="1"/>
    <col min="7693" max="7935" width="11.7265625" style="5"/>
    <col min="7936" max="7936" width="4.453125" style="5" customWidth="1"/>
    <col min="7937" max="7937" width="22.453125" style="5" customWidth="1"/>
    <col min="7938" max="7938" width="9.453125" style="5" customWidth="1"/>
    <col min="7939" max="7939" width="11.26953125" style="5" customWidth="1"/>
    <col min="7940" max="7940" width="10.26953125" style="5" customWidth="1"/>
    <col min="7941" max="7941" width="10.81640625" style="5" customWidth="1"/>
    <col min="7942" max="7942" width="13.1796875" style="5" customWidth="1"/>
    <col min="7943" max="7943" width="9.81640625" style="5" customWidth="1"/>
    <col min="7944" max="7944" width="11.7265625" style="5"/>
    <col min="7945" max="7945" width="12.81640625" style="5" customWidth="1"/>
    <col min="7946" max="7946" width="11" style="5" customWidth="1"/>
    <col min="7947" max="7947" width="9.7265625" style="5" customWidth="1"/>
    <col min="7948" max="7948" width="25.7265625" style="5" bestFit="1" customWidth="1"/>
    <col min="7949" max="8191" width="11.7265625" style="5"/>
    <col min="8192" max="8192" width="4.453125" style="5" customWidth="1"/>
    <col min="8193" max="8193" width="22.453125" style="5" customWidth="1"/>
    <col min="8194" max="8194" width="9.453125" style="5" customWidth="1"/>
    <col min="8195" max="8195" width="11.26953125" style="5" customWidth="1"/>
    <col min="8196" max="8196" width="10.26953125" style="5" customWidth="1"/>
    <col min="8197" max="8197" width="10.81640625" style="5" customWidth="1"/>
    <col min="8198" max="8198" width="13.1796875" style="5" customWidth="1"/>
    <col min="8199" max="8199" width="9.81640625" style="5" customWidth="1"/>
    <col min="8200" max="8200" width="11.7265625" style="5"/>
    <col min="8201" max="8201" width="12.81640625" style="5" customWidth="1"/>
    <col min="8202" max="8202" width="11" style="5" customWidth="1"/>
    <col min="8203" max="8203" width="9.7265625" style="5" customWidth="1"/>
    <col min="8204" max="8204" width="25.7265625" style="5" bestFit="1" customWidth="1"/>
    <col min="8205" max="8447" width="11.7265625" style="5"/>
    <col min="8448" max="8448" width="4.453125" style="5" customWidth="1"/>
    <col min="8449" max="8449" width="22.453125" style="5" customWidth="1"/>
    <col min="8450" max="8450" width="9.453125" style="5" customWidth="1"/>
    <col min="8451" max="8451" width="11.26953125" style="5" customWidth="1"/>
    <col min="8452" max="8452" width="10.26953125" style="5" customWidth="1"/>
    <col min="8453" max="8453" width="10.81640625" style="5" customWidth="1"/>
    <col min="8454" max="8454" width="13.1796875" style="5" customWidth="1"/>
    <col min="8455" max="8455" width="9.81640625" style="5" customWidth="1"/>
    <col min="8456" max="8456" width="11.7265625" style="5"/>
    <col min="8457" max="8457" width="12.81640625" style="5" customWidth="1"/>
    <col min="8458" max="8458" width="11" style="5" customWidth="1"/>
    <col min="8459" max="8459" width="9.7265625" style="5" customWidth="1"/>
    <col min="8460" max="8460" width="25.7265625" style="5" bestFit="1" customWidth="1"/>
    <col min="8461" max="8703" width="11.7265625" style="5"/>
    <col min="8704" max="8704" width="4.453125" style="5" customWidth="1"/>
    <col min="8705" max="8705" width="22.453125" style="5" customWidth="1"/>
    <col min="8706" max="8706" width="9.453125" style="5" customWidth="1"/>
    <col min="8707" max="8707" width="11.26953125" style="5" customWidth="1"/>
    <col min="8708" max="8708" width="10.26953125" style="5" customWidth="1"/>
    <col min="8709" max="8709" width="10.81640625" style="5" customWidth="1"/>
    <col min="8710" max="8710" width="13.1796875" style="5" customWidth="1"/>
    <col min="8711" max="8711" width="9.81640625" style="5" customWidth="1"/>
    <col min="8712" max="8712" width="11.7265625" style="5"/>
    <col min="8713" max="8713" width="12.81640625" style="5" customWidth="1"/>
    <col min="8714" max="8714" width="11" style="5" customWidth="1"/>
    <col min="8715" max="8715" width="9.7265625" style="5" customWidth="1"/>
    <col min="8716" max="8716" width="25.7265625" style="5" bestFit="1" customWidth="1"/>
    <col min="8717" max="8959" width="11.7265625" style="5"/>
    <col min="8960" max="8960" width="4.453125" style="5" customWidth="1"/>
    <col min="8961" max="8961" width="22.453125" style="5" customWidth="1"/>
    <col min="8962" max="8962" width="9.453125" style="5" customWidth="1"/>
    <col min="8963" max="8963" width="11.26953125" style="5" customWidth="1"/>
    <col min="8964" max="8964" width="10.26953125" style="5" customWidth="1"/>
    <col min="8965" max="8965" width="10.81640625" style="5" customWidth="1"/>
    <col min="8966" max="8966" width="13.1796875" style="5" customWidth="1"/>
    <col min="8967" max="8967" width="9.81640625" style="5" customWidth="1"/>
    <col min="8968" max="8968" width="11.7265625" style="5"/>
    <col min="8969" max="8969" width="12.81640625" style="5" customWidth="1"/>
    <col min="8970" max="8970" width="11" style="5" customWidth="1"/>
    <col min="8971" max="8971" width="9.7265625" style="5" customWidth="1"/>
    <col min="8972" max="8972" width="25.7265625" style="5" bestFit="1" customWidth="1"/>
    <col min="8973" max="9215" width="11.7265625" style="5"/>
    <col min="9216" max="9216" width="4.453125" style="5" customWidth="1"/>
    <col min="9217" max="9217" width="22.453125" style="5" customWidth="1"/>
    <col min="9218" max="9218" width="9.453125" style="5" customWidth="1"/>
    <col min="9219" max="9219" width="11.26953125" style="5" customWidth="1"/>
    <col min="9220" max="9220" width="10.26953125" style="5" customWidth="1"/>
    <col min="9221" max="9221" width="10.81640625" style="5" customWidth="1"/>
    <col min="9222" max="9222" width="13.1796875" style="5" customWidth="1"/>
    <col min="9223" max="9223" width="9.81640625" style="5" customWidth="1"/>
    <col min="9224" max="9224" width="11.7265625" style="5"/>
    <col min="9225" max="9225" width="12.81640625" style="5" customWidth="1"/>
    <col min="9226" max="9226" width="11" style="5" customWidth="1"/>
    <col min="9227" max="9227" width="9.7265625" style="5" customWidth="1"/>
    <col min="9228" max="9228" width="25.7265625" style="5" bestFit="1" customWidth="1"/>
    <col min="9229" max="9471" width="11.7265625" style="5"/>
    <col min="9472" max="9472" width="4.453125" style="5" customWidth="1"/>
    <col min="9473" max="9473" width="22.453125" style="5" customWidth="1"/>
    <col min="9474" max="9474" width="9.453125" style="5" customWidth="1"/>
    <col min="9475" max="9475" width="11.26953125" style="5" customWidth="1"/>
    <col min="9476" max="9476" width="10.26953125" style="5" customWidth="1"/>
    <col min="9477" max="9477" width="10.81640625" style="5" customWidth="1"/>
    <col min="9478" max="9478" width="13.1796875" style="5" customWidth="1"/>
    <col min="9479" max="9479" width="9.81640625" style="5" customWidth="1"/>
    <col min="9480" max="9480" width="11.7265625" style="5"/>
    <col min="9481" max="9481" width="12.81640625" style="5" customWidth="1"/>
    <col min="9482" max="9482" width="11" style="5" customWidth="1"/>
    <col min="9483" max="9483" width="9.7265625" style="5" customWidth="1"/>
    <col min="9484" max="9484" width="25.7265625" style="5" bestFit="1" customWidth="1"/>
    <col min="9485" max="9727" width="11.7265625" style="5"/>
    <col min="9728" max="9728" width="4.453125" style="5" customWidth="1"/>
    <col min="9729" max="9729" width="22.453125" style="5" customWidth="1"/>
    <col min="9730" max="9730" width="9.453125" style="5" customWidth="1"/>
    <col min="9731" max="9731" width="11.26953125" style="5" customWidth="1"/>
    <col min="9732" max="9732" width="10.26953125" style="5" customWidth="1"/>
    <col min="9733" max="9733" width="10.81640625" style="5" customWidth="1"/>
    <col min="9734" max="9734" width="13.1796875" style="5" customWidth="1"/>
    <col min="9735" max="9735" width="9.81640625" style="5" customWidth="1"/>
    <col min="9736" max="9736" width="11.7265625" style="5"/>
    <col min="9737" max="9737" width="12.81640625" style="5" customWidth="1"/>
    <col min="9738" max="9738" width="11" style="5" customWidth="1"/>
    <col min="9739" max="9739" width="9.7265625" style="5" customWidth="1"/>
    <col min="9740" max="9740" width="25.7265625" style="5" bestFit="1" customWidth="1"/>
    <col min="9741" max="9983" width="11.7265625" style="5"/>
    <col min="9984" max="9984" width="4.453125" style="5" customWidth="1"/>
    <col min="9985" max="9985" width="22.453125" style="5" customWidth="1"/>
    <col min="9986" max="9986" width="9.453125" style="5" customWidth="1"/>
    <col min="9987" max="9987" width="11.26953125" style="5" customWidth="1"/>
    <col min="9988" max="9988" width="10.26953125" style="5" customWidth="1"/>
    <col min="9989" max="9989" width="10.81640625" style="5" customWidth="1"/>
    <col min="9990" max="9990" width="13.1796875" style="5" customWidth="1"/>
    <col min="9991" max="9991" width="9.81640625" style="5" customWidth="1"/>
    <col min="9992" max="9992" width="11.7265625" style="5"/>
    <col min="9993" max="9993" width="12.81640625" style="5" customWidth="1"/>
    <col min="9994" max="9994" width="11" style="5" customWidth="1"/>
    <col min="9995" max="9995" width="9.7265625" style="5" customWidth="1"/>
    <col min="9996" max="9996" width="25.7265625" style="5" bestFit="1" customWidth="1"/>
    <col min="9997" max="10239" width="11.7265625" style="5"/>
    <col min="10240" max="10240" width="4.453125" style="5" customWidth="1"/>
    <col min="10241" max="10241" width="22.453125" style="5" customWidth="1"/>
    <col min="10242" max="10242" width="9.453125" style="5" customWidth="1"/>
    <col min="10243" max="10243" width="11.26953125" style="5" customWidth="1"/>
    <col min="10244" max="10244" width="10.26953125" style="5" customWidth="1"/>
    <col min="10245" max="10245" width="10.81640625" style="5" customWidth="1"/>
    <col min="10246" max="10246" width="13.1796875" style="5" customWidth="1"/>
    <col min="10247" max="10247" width="9.81640625" style="5" customWidth="1"/>
    <col min="10248" max="10248" width="11.7265625" style="5"/>
    <col min="10249" max="10249" width="12.81640625" style="5" customWidth="1"/>
    <col min="10250" max="10250" width="11" style="5" customWidth="1"/>
    <col min="10251" max="10251" width="9.7265625" style="5" customWidth="1"/>
    <col min="10252" max="10252" width="25.7265625" style="5" bestFit="1" customWidth="1"/>
    <col min="10253" max="10495" width="11.7265625" style="5"/>
    <col min="10496" max="10496" width="4.453125" style="5" customWidth="1"/>
    <col min="10497" max="10497" width="22.453125" style="5" customWidth="1"/>
    <col min="10498" max="10498" width="9.453125" style="5" customWidth="1"/>
    <col min="10499" max="10499" width="11.26953125" style="5" customWidth="1"/>
    <col min="10500" max="10500" width="10.26953125" style="5" customWidth="1"/>
    <col min="10501" max="10501" width="10.81640625" style="5" customWidth="1"/>
    <col min="10502" max="10502" width="13.1796875" style="5" customWidth="1"/>
    <col min="10503" max="10503" width="9.81640625" style="5" customWidth="1"/>
    <col min="10504" max="10504" width="11.7265625" style="5"/>
    <col min="10505" max="10505" width="12.81640625" style="5" customWidth="1"/>
    <col min="10506" max="10506" width="11" style="5" customWidth="1"/>
    <col min="10507" max="10507" width="9.7265625" style="5" customWidth="1"/>
    <col min="10508" max="10508" width="25.7265625" style="5" bestFit="1" customWidth="1"/>
    <col min="10509" max="10751" width="11.7265625" style="5"/>
    <col min="10752" max="10752" width="4.453125" style="5" customWidth="1"/>
    <col min="10753" max="10753" width="22.453125" style="5" customWidth="1"/>
    <col min="10754" max="10754" width="9.453125" style="5" customWidth="1"/>
    <col min="10755" max="10755" width="11.26953125" style="5" customWidth="1"/>
    <col min="10756" max="10756" width="10.26953125" style="5" customWidth="1"/>
    <col min="10757" max="10757" width="10.81640625" style="5" customWidth="1"/>
    <col min="10758" max="10758" width="13.1796875" style="5" customWidth="1"/>
    <col min="10759" max="10759" width="9.81640625" style="5" customWidth="1"/>
    <col min="10760" max="10760" width="11.7265625" style="5"/>
    <col min="10761" max="10761" width="12.81640625" style="5" customWidth="1"/>
    <col min="10762" max="10762" width="11" style="5" customWidth="1"/>
    <col min="10763" max="10763" width="9.7265625" style="5" customWidth="1"/>
    <col min="10764" max="10764" width="25.7265625" style="5" bestFit="1" customWidth="1"/>
    <col min="10765" max="11007" width="11.7265625" style="5"/>
    <col min="11008" max="11008" width="4.453125" style="5" customWidth="1"/>
    <col min="11009" max="11009" width="22.453125" style="5" customWidth="1"/>
    <col min="11010" max="11010" width="9.453125" style="5" customWidth="1"/>
    <col min="11011" max="11011" width="11.26953125" style="5" customWidth="1"/>
    <col min="11012" max="11012" width="10.26953125" style="5" customWidth="1"/>
    <col min="11013" max="11013" width="10.81640625" style="5" customWidth="1"/>
    <col min="11014" max="11014" width="13.1796875" style="5" customWidth="1"/>
    <col min="11015" max="11015" width="9.81640625" style="5" customWidth="1"/>
    <col min="11016" max="11016" width="11.7265625" style="5"/>
    <col min="11017" max="11017" width="12.81640625" style="5" customWidth="1"/>
    <col min="11018" max="11018" width="11" style="5" customWidth="1"/>
    <col min="11019" max="11019" width="9.7265625" style="5" customWidth="1"/>
    <col min="11020" max="11020" width="25.7265625" style="5" bestFit="1" customWidth="1"/>
    <col min="11021" max="11263" width="11.7265625" style="5"/>
    <col min="11264" max="11264" width="4.453125" style="5" customWidth="1"/>
    <col min="11265" max="11265" width="22.453125" style="5" customWidth="1"/>
    <col min="11266" max="11266" width="9.453125" style="5" customWidth="1"/>
    <col min="11267" max="11267" width="11.26953125" style="5" customWidth="1"/>
    <col min="11268" max="11268" width="10.26953125" style="5" customWidth="1"/>
    <col min="11269" max="11269" width="10.81640625" style="5" customWidth="1"/>
    <col min="11270" max="11270" width="13.1796875" style="5" customWidth="1"/>
    <col min="11271" max="11271" width="9.81640625" style="5" customWidth="1"/>
    <col min="11272" max="11272" width="11.7265625" style="5"/>
    <col min="11273" max="11273" width="12.81640625" style="5" customWidth="1"/>
    <col min="11274" max="11274" width="11" style="5" customWidth="1"/>
    <col min="11275" max="11275" width="9.7265625" style="5" customWidth="1"/>
    <col min="11276" max="11276" width="25.7265625" style="5" bestFit="1" customWidth="1"/>
    <col min="11277" max="11519" width="11.7265625" style="5"/>
    <col min="11520" max="11520" width="4.453125" style="5" customWidth="1"/>
    <col min="11521" max="11521" width="22.453125" style="5" customWidth="1"/>
    <col min="11522" max="11522" width="9.453125" style="5" customWidth="1"/>
    <col min="11523" max="11523" width="11.26953125" style="5" customWidth="1"/>
    <col min="11524" max="11524" width="10.26953125" style="5" customWidth="1"/>
    <col min="11525" max="11525" width="10.81640625" style="5" customWidth="1"/>
    <col min="11526" max="11526" width="13.1796875" style="5" customWidth="1"/>
    <col min="11527" max="11527" width="9.81640625" style="5" customWidth="1"/>
    <col min="11528" max="11528" width="11.7265625" style="5"/>
    <col min="11529" max="11529" width="12.81640625" style="5" customWidth="1"/>
    <col min="11530" max="11530" width="11" style="5" customWidth="1"/>
    <col min="11531" max="11531" width="9.7265625" style="5" customWidth="1"/>
    <col min="11532" max="11532" width="25.7265625" style="5" bestFit="1" customWidth="1"/>
    <col min="11533" max="11775" width="11.7265625" style="5"/>
    <col min="11776" max="11776" width="4.453125" style="5" customWidth="1"/>
    <col min="11777" max="11777" width="22.453125" style="5" customWidth="1"/>
    <col min="11778" max="11778" width="9.453125" style="5" customWidth="1"/>
    <col min="11779" max="11779" width="11.26953125" style="5" customWidth="1"/>
    <col min="11780" max="11780" width="10.26953125" style="5" customWidth="1"/>
    <col min="11781" max="11781" width="10.81640625" style="5" customWidth="1"/>
    <col min="11782" max="11782" width="13.1796875" style="5" customWidth="1"/>
    <col min="11783" max="11783" width="9.81640625" style="5" customWidth="1"/>
    <col min="11784" max="11784" width="11.7265625" style="5"/>
    <col min="11785" max="11785" width="12.81640625" style="5" customWidth="1"/>
    <col min="11786" max="11786" width="11" style="5" customWidth="1"/>
    <col min="11787" max="11787" width="9.7265625" style="5" customWidth="1"/>
    <col min="11788" max="11788" width="25.7265625" style="5" bestFit="1" customWidth="1"/>
    <col min="11789" max="12031" width="11.7265625" style="5"/>
    <col min="12032" max="12032" width="4.453125" style="5" customWidth="1"/>
    <col min="12033" max="12033" width="22.453125" style="5" customWidth="1"/>
    <col min="12034" max="12034" width="9.453125" style="5" customWidth="1"/>
    <col min="12035" max="12035" width="11.26953125" style="5" customWidth="1"/>
    <col min="12036" max="12036" width="10.26953125" style="5" customWidth="1"/>
    <col min="12037" max="12037" width="10.81640625" style="5" customWidth="1"/>
    <col min="12038" max="12038" width="13.1796875" style="5" customWidth="1"/>
    <col min="12039" max="12039" width="9.81640625" style="5" customWidth="1"/>
    <col min="12040" max="12040" width="11.7265625" style="5"/>
    <col min="12041" max="12041" width="12.81640625" style="5" customWidth="1"/>
    <col min="12042" max="12042" width="11" style="5" customWidth="1"/>
    <col min="12043" max="12043" width="9.7265625" style="5" customWidth="1"/>
    <col min="12044" max="12044" width="25.7265625" style="5" bestFit="1" customWidth="1"/>
    <col min="12045" max="12287" width="11.7265625" style="5"/>
    <col min="12288" max="12288" width="4.453125" style="5" customWidth="1"/>
    <col min="12289" max="12289" width="22.453125" style="5" customWidth="1"/>
    <col min="12290" max="12290" width="9.453125" style="5" customWidth="1"/>
    <col min="12291" max="12291" width="11.26953125" style="5" customWidth="1"/>
    <col min="12292" max="12292" width="10.26953125" style="5" customWidth="1"/>
    <col min="12293" max="12293" width="10.81640625" style="5" customWidth="1"/>
    <col min="12294" max="12294" width="13.1796875" style="5" customWidth="1"/>
    <col min="12295" max="12295" width="9.81640625" style="5" customWidth="1"/>
    <col min="12296" max="12296" width="11.7265625" style="5"/>
    <col min="12297" max="12297" width="12.81640625" style="5" customWidth="1"/>
    <col min="12298" max="12298" width="11" style="5" customWidth="1"/>
    <col min="12299" max="12299" width="9.7265625" style="5" customWidth="1"/>
    <col min="12300" max="12300" width="25.7265625" style="5" bestFit="1" customWidth="1"/>
    <col min="12301" max="12543" width="11.7265625" style="5"/>
    <col min="12544" max="12544" width="4.453125" style="5" customWidth="1"/>
    <col min="12545" max="12545" width="22.453125" style="5" customWidth="1"/>
    <col min="12546" max="12546" width="9.453125" style="5" customWidth="1"/>
    <col min="12547" max="12547" width="11.26953125" style="5" customWidth="1"/>
    <col min="12548" max="12548" width="10.26953125" style="5" customWidth="1"/>
    <col min="12549" max="12549" width="10.81640625" style="5" customWidth="1"/>
    <col min="12550" max="12550" width="13.1796875" style="5" customWidth="1"/>
    <col min="12551" max="12551" width="9.81640625" style="5" customWidth="1"/>
    <col min="12552" max="12552" width="11.7265625" style="5"/>
    <col min="12553" max="12553" width="12.81640625" style="5" customWidth="1"/>
    <col min="12554" max="12554" width="11" style="5" customWidth="1"/>
    <col min="12555" max="12555" width="9.7265625" style="5" customWidth="1"/>
    <col min="12556" max="12556" width="25.7265625" style="5" bestFit="1" customWidth="1"/>
    <col min="12557" max="12799" width="11.7265625" style="5"/>
    <col min="12800" max="12800" width="4.453125" style="5" customWidth="1"/>
    <col min="12801" max="12801" width="22.453125" style="5" customWidth="1"/>
    <col min="12802" max="12802" width="9.453125" style="5" customWidth="1"/>
    <col min="12803" max="12803" width="11.26953125" style="5" customWidth="1"/>
    <col min="12804" max="12804" width="10.26953125" style="5" customWidth="1"/>
    <col min="12805" max="12805" width="10.81640625" style="5" customWidth="1"/>
    <col min="12806" max="12806" width="13.1796875" style="5" customWidth="1"/>
    <col min="12807" max="12807" width="9.81640625" style="5" customWidth="1"/>
    <col min="12808" max="12808" width="11.7265625" style="5"/>
    <col min="12809" max="12809" width="12.81640625" style="5" customWidth="1"/>
    <col min="12810" max="12810" width="11" style="5" customWidth="1"/>
    <col min="12811" max="12811" width="9.7265625" style="5" customWidth="1"/>
    <col min="12812" max="12812" width="25.7265625" style="5" bestFit="1" customWidth="1"/>
    <col min="12813" max="13055" width="11.7265625" style="5"/>
    <col min="13056" max="13056" width="4.453125" style="5" customWidth="1"/>
    <col min="13057" max="13057" width="22.453125" style="5" customWidth="1"/>
    <col min="13058" max="13058" width="9.453125" style="5" customWidth="1"/>
    <col min="13059" max="13059" width="11.26953125" style="5" customWidth="1"/>
    <col min="13060" max="13060" width="10.26953125" style="5" customWidth="1"/>
    <col min="13061" max="13061" width="10.81640625" style="5" customWidth="1"/>
    <col min="13062" max="13062" width="13.1796875" style="5" customWidth="1"/>
    <col min="13063" max="13063" width="9.81640625" style="5" customWidth="1"/>
    <col min="13064" max="13064" width="11.7265625" style="5"/>
    <col min="13065" max="13065" width="12.81640625" style="5" customWidth="1"/>
    <col min="13066" max="13066" width="11" style="5" customWidth="1"/>
    <col min="13067" max="13067" width="9.7265625" style="5" customWidth="1"/>
    <col min="13068" max="13068" width="25.7265625" style="5" bestFit="1" customWidth="1"/>
    <col min="13069" max="13311" width="11.7265625" style="5"/>
    <col min="13312" max="13312" width="4.453125" style="5" customWidth="1"/>
    <col min="13313" max="13313" width="22.453125" style="5" customWidth="1"/>
    <col min="13314" max="13314" width="9.453125" style="5" customWidth="1"/>
    <col min="13315" max="13315" width="11.26953125" style="5" customWidth="1"/>
    <col min="13316" max="13316" width="10.26953125" style="5" customWidth="1"/>
    <col min="13317" max="13317" width="10.81640625" style="5" customWidth="1"/>
    <col min="13318" max="13318" width="13.1796875" style="5" customWidth="1"/>
    <col min="13319" max="13319" width="9.81640625" style="5" customWidth="1"/>
    <col min="13320" max="13320" width="11.7265625" style="5"/>
    <col min="13321" max="13321" width="12.81640625" style="5" customWidth="1"/>
    <col min="13322" max="13322" width="11" style="5" customWidth="1"/>
    <col min="13323" max="13323" width="9.7265625" style="5" customWidth="1"/>
    <col min="13324" max="13324" width="25.7265625" style="5" bestFit="1" customWidth="1"/>
    <col min="13325" max="13567" width="11.7265625" style="5"/>
    <col min="13568" max="13568" width="4.453125" style="5" customWidth="1"/>
    <col min="13569" max="13569" width="22.453125" style="5" customWidth="1"/>
    <col min="13570" max="13570" width="9.453125" style="5" customWidth="1"/>
    <col min="13571" max="13571" width="11.26953125" style="5" customWidth="1"/>
    <col min="13572" max="13572" width="10.26953125" style="5" customWidth="1"/>
    <col min="13573" max="13573" width="10.81640625" style="5" customWidth="1"/>
    <col min="13574" max="13574" width="13.1796875" style="5" customWidth="1"/>
    <col min="13575" max="13575" width="9.81640625" style="5" customWidth="1"/>
    <col min="13576" max="13576" width="11.7265625" style="5"/>
    <col min="13577" max="13577" width="12.81640625" style="5" customWidth="1"/>
    <col min="13578" max="13578" width="11" style="5" customWidth="1"/>
    <col min="13579" max="13579" width="9.7265625" style="5" customWidth="1"/>
    <col min="13580" max="13580" width="25.7265625" style="5" bestFit="1" customWidth="1"/>
    <col min="13581" max="13823" width="11.7265625" style="5"/>
    <col min="13824" max="13824" width="4.453125" style="5" customWidth="1"/>
    <col min="13825" max="13825" width="22.453125" style="5" customWidth="1"/>
    <col min="13826" max="13826" width="9.453125" style="5" customWidth="1"/>
    <col min="13827" max="13827" width="11.26953125" style="5" customWidth="1"/>
    <col min="13828" max="13828" width="10.26953125" style="5" customWidth="1"/>
    <col min="13829" max="13829" width="10.81640625" style="5" customWidth="1"/>
    <col min="13830" max="13830" width="13.1796875" style="5" customWidth="1"/>
    <col min="13831" max="13831" width="9.81640625" style="5" customWidth="1"/>
    <col min="13832" max="13832" width="11.7265625" style="5"/>
    <col min="13833" max="13833" width="12.81640625" style="5" customWidth="1"/>
    <col min="13834" max="13834" width="11" style="5" customWidth="1"/>
    <col min="13835" max="13835" width="9.7265625" style="5" customWidth="1"/>
    <col min="13836" max="13836" width="25.7265625" style="5" bestFit="1" customWidth="1"/>
    <col min="13837" max="14079" width="11.7265625" style="5"/>
    <col min="14080" max="14080" width="4.453125" style="5" customWidth="1"/>
    <col min="14081" max="14081" width="22.453125" style="5" customWidth="1"/>
    <col min="14082" max="14082" width="9.453125" style="5" customWidth="1"/>
    <col min="14083" max="14083" width="11.26953125" style="5" customWidth="1"/>
    <col min="14084" max="14084" width="10.26953125" style="5" customWidth="1"/>
    <col min="14085" max="14085" width="10.81640625" style="5" customWidth="1"/>
    <col min="14086" max="14086" width="13.1796875" style="5" customWidth="1"/>
    <col min="14087" max="14087" width="9.81640625" style="5" customWidth="1"/>
    <col min="14088" max="14088" width="11.7265625" style="5"/>
    <col min="14089" max="14089" width="12.81640625" style="5" customWidth="1"/>
    <col min="14090" max="14090" width="11" style="5" customWidth="1"/>
    <col min="14091" max="14091" width="9.7265625" style="5" customWidth="1"/>
    <col min="14092" max="14092" width="25.7265625" style="5" bestFit="1" customWidth="1"/>
    <col min="14093" max="14335" width="11.7265625" style="5"/>
    <col min="14336" max="14336" width="4.453125" style="5" customWidth="1"/>
    <col min="14337" max="14337" width="22.453125" style="5" customWidth="1"/>
    <col min="14338" max="14338" width="9.453125" style="5" customWidth="1"/>
    <col min="14339" max="14339" width="11.26953125" style="5" customWidth="1"/>
    <col min="14340" max="14340" width="10.26953125" style="5" customWidth="1"/>
    <col min="14341" max="14341" width="10.81640625" style="5" customWidth="1"/>
    <col min="14342" max="14342" width="13.1796875" style="5" customWidth="1"/>
    <col min="14343" max="14343" width="9.81640625" style="5" customWidth="1"/>
    <col min="14344" max="14344" width="11.7265625" style="5"/>
    <col min="14345" max="14345" width="12.81640625" style="5" customWidth="1"/>
    <col min="14346" max="14346" width="11" style="5" customWidth="1"/>
    <col min="14347" max="14347" width="9.7265625" style="5" customWidth="1"/>
    <col min="14348" max="14348" width="25.7265625" style="5" bestFit="1" customWidth="1"/>
    <col min="14349" max="14591" width="11.7265625" style="5"/>
    <col min="14592" max="14592" width="4.453125" style="5" customWidth="1"/>
    <col min="14593" max="14593" width="22.453125" style="5" customWidth="1"/>
    <col min="14594" max="14594" width="9.453125" style="5" customWidth="1"/>
    <col min="14595" max="14595" width="11.26953125" style="5" customWidth="1"/>
    <col min="14596" max="14596" width="10.26953125" style="5" customWidth="1"/>
    <col min="14597" max="14597" width="10.81640625" style="5" customWidth="1"/>
    <col min="14598" max="14598" width="13.1796875" style="5" customWidth="1"/>
    <col min="14599" max="14599" width="9.81640625" style="5" customWidth="1"/>
    <col min="14600" max="14600" width="11.7265625" style="5"/>
    <col min="14601" max="14601" width="12.81640625" style="5" customWidth="1"/>
    <col min="14602" max="14602" width="11" style="5" customWidth="1"/>
    <col min="14603" max="14603" width="9.7265625" style="5" customWidth="1"/>
    <col min="14604" max="14604" width="25.7265625" style="5" bestFit="1" customWidth="1"/>
    <col min="14605" max="14847" width="11.7265625" style="5"/>
    <col min="14848" max="14848" width="4.453125" style="5" customWidth="1"/>
    <col min="14849" max="14849" width="22.453125" style="5" customWidth="1"/>
    <col min="14850" max="14850" width="9.453125" style="5" customWidth="1"/>
    <col min="14851" max="14851" width="11.26953125" style="5" customWidth="1"/>
    <col min="14852" max="14852" width="10.26953125" style="5" customWidth="1"/>
    <col min="14853" max="14853" width="10.81640625" style="5" customWidth="1"/>
    <col min="14854" max="14854" width="13.1796875" style="5" customWidth="1"/>
    <col min="14855" max="14855" width="9.81640625" style="5" customWidth="1"/>
    <col min="14856" max="14856" width="11.7265625" style="5"/>
    <col min="14857" max="14857" width="12.81640625" style="5" customWidth="1"/>
    <col min="14858" max="14858" width="11" style="5" customWidth="1"/>
    <col min="14859" max="14859" width="9.7265625" style="5" customWidth="1"/>
    <col min="14860" max="14860" width="25.7265625" style="5" bestFit="1" customWidth="1"/>
    <col min="14861" max="15103" width="11.7265625" style="5"/>
    <col min="15104" max="15104" width="4.453125" style="5" customWidth="1"/>
    <col min="15105" max="15105" width="22.453125" style="5" customWidth="1"/>
    <col min="15106" max="15106" width="9.453125" style="5" customWidth="1"/>
    <col min="15107" max="15107" width="11.26953125" style="5" customWidth="1"/>
    <col min="15108" max="15108" width="10.26953125" style="5" customWidth="1"/>
    <col min="15109" max="15109" width="10.81640625" style="5" customWidth="1"/>
    <col min="15110" max="15110" width="13.1796875" style="5" customWidth="1"/>
    <col min="15111" max="15111" width="9.81640625" style="5" customWidth="1"/>
    <col min="15112" max="15112" width="11.7265625" style="5"/>
    <col min="15113" max="15113" width="12.81640625" style="5" customWidth="1"/>
    <col min="15114" max="15114" width="11" style="5" customWidth="1"/>
    <col min="15115" max="15115" width="9.7265625" style="5" customWidth="1"/>
    <col min="15116" max="15116" width="25.7265625" style="5" bestFit="1" customWidth="1"/>
    <col min="15117" max="15359" width="11.7265625" style="5"/>
    <col min="15360" max="15360" width="4.453125" style="5" customWidth="1"/>
    <col min="15361" max="15361" width="22.453125" style="5" customWidth="1"/>
    <col min="15362" max="15362" width="9.453125" style="5" customWidth="1"/>
    <col min="15363" max="15363" width="11.26953125" style="5" customWidth="1"/>
    <col min="15364" max="15364" width="10.26953125" style="5" customWidth="1"/>
    <col min="15365" max="15365" width="10.81640625" style="5" customWidth="1"/>
    <col min="15366" max="15366" width="13.1796875" style="5" customWidth="1"/>
    <col min="15367" max="15367" width="9.81640625" style="5" customWidth="1"/>
    <col min="15368" max="15368" width="11.7265625" style="5"/>
    <col min="15369" max="15369" width="12.81640625" style="5" customWidth="1"/>
    <col min="15370" max="15370" width="11" style="5" customWidth="1"/>
    <col min="15371" max="15371" width="9.7265625" style="5" customWidth="1"/>
    <col min="15372" max="15372" width="25.7265625" style="5" bestFit="1" customWidth="1"/>
    <col min="15373" max="15615" width="11.7265625" style="5"/>
    <col min="15616" max="15616" width="4.453125" style="5" customWidth="1"/>
    <col min="15617" max="15617" width="22.453125" style="5" customWidth="1"/>
    <col min="15618" max="15618" width="9.453125" style="5" customWidth="1"/>
    <col min="15619" max="15619" width="11.26953125" style="5" customWidth="1"/>
    <col min="15620" max="15620" width="10.26953125" style="5" customWidth="1"/>
    <col min="15621" max="15621" width="10.81640625" style="5" customWidth="1"/>
    <col min="15622" max="15622" width="13.1796875" style="5" customWidth="1"/>
    <col min="15623" max="15623" width="9.81640625" style="5" customWidth="1"/>
    <col min="15624" max="15624" width="11.7265625" style="5"/>
    <col min="15625" max="15625" width="12.81640625" style="5" customWidth="1"/>
    <col min="15626" max="15626" width="11" style="5" customWidth="1"/>
    <col min="15627" max="15627" width="9.7265625" style="5" customWidth="1"/>
    <col min="15628" max="15628" width="25.7265625" style="5" bestFit="1" customWidth="1"/>
    <col min="15629" max="15871" width="11.7265625" style="5"/>
    <col min="15872" max="15872" width="4.453125" style="5" customWidth="1"/>
    <col min="15873" max="15873" width="22.453125" style="5" customWidth="1"/>
    <col min="15874" max="15874" width="9.453125" style="5" customWidth="1"/>
    <col min="15875" max="15875" width="11.26953125" style="5" customWidth="1"/>
    <col min="15876" max="15876" width="10.26953125" style="5" customWidth="1"/>
    <col min="15877" max="15877" width="10.81640625" style="5" customWidth="1"/>
    <col min="15878" max="15878" width="13.1796875" style="5" customWidth="1"/>
    <col min="15879" max="15879" width="9.81640625" style="5" customWidth="1"/>
    <col min="15880" max="15880" width="11.7265625" style="5"/>
    <col min="15881" max="15881" width="12.81640625" style="5" customWidth="1"/>
    <col min="15882" max="15882" width="11" style="5" customWidth="1"/>
    <col min="15883" max="15883" width="9.7265625" style="5" customWidth="1"/>
    <col min="15884" max="15884" width="25.7265625" style="5" bestFit="1" customWidth="1"/>
    <col min="15885" max="16127" width="11.7265625" style="5"/>
    <col min="16128" max="16128" width="4.453125" style="5" customWidth="1"/>
    <col min="16129" max="16129" width="22.453125" style="5" customWidth="1"/>
    <col min="16130" max="16130" width="9.453125" style="5" customWidth="1"/>
    <col min="16131" max="16131" width="11.26953125" style="5" customWidth="1"/>
    <col min="16132" max="16132" width="10.26953125" style="5" customWidth="1"/>
    <col min="16133" max="16133" width="10.81640625" style="5" customWidth="1"/>
    <col min="16134" max="16134" width="13.1796875" style="5" customWidth="1"/>
    <col min="16135" max="16135" width="9.81640625" style="5" customWidth="1"/>
    <col min="16136" max="16136" width="11.7265625" style="5"/>
    <col min="16137" max="16137" width="12.81640625" style="5" customWidth="1"/>
    <col min="16138" max="16138" width="11" style="5" customWidth="1"/>
    <col min="16139" max="16139" width="9.7265625" style="5" customWidth="1"/>
    <col min="16140" max="16140" width="25.7265625" style="5" bestFit="1" customWidth="1"/>
    <col min="16141" max="16384" width="11.7265625" style="5"/>
  </cols>
  <sheetData>
    <row r="1" spans="1:12" ht="36" customHeight="1" x14ac:dyDescent="0.35">
      <c r="A1" s="328" t="s">
        <v>46</v>
      </c>
      <c r="B1" s="328"/>
      <c r="C1" s="328"/>
      <c r="D1" s="328"/>
      <c r="E1" s="328"/>
      <c r="F1" s="328"/>
      <c r="G1" s="328"/>
      <c r="H1" s="328"/>
      <c r="I1" s="328"/>
      <c r="J1" s="328"/>
      <c r="K1" s="328"/>
    </row>
    <row r="2" spans="1:12" ht="6.75" customHeight="1" x14ac:dyDescent="0.35">
      <c r="A2" s="329"/>
      <c r="B2" s="329"/>
      <c r="C2" s="329"/>
      <c r="D2" s="329"/>
      <c r="E2" s="329"/>
      <c r="F2" s="329"/>
      <c r="G2" s="329"/>
      <c r="H2" s="329"/>
      <c r="I2" s="329"/>
      <c r="J2" s="329"/>
      <c r="K2" s="329"/>
    </row>
    <row r="3" spans="1:12" ht="19.5" customHeight="1" x14ac:dyDescent="0.35">
      <c r="A3" s="51"/>
      <c r="B3" s="54"/>
      <c r="C3" s="54"/>
      <c r="D3" s="54"/>
      <c r="E3" s="54"/>
      <c r="F3" s="140"/>
      <c r="G3" s="54"/>
      <c r="H3" s="54"/>
      <c r="I3" s="54"/>
      <c r="J3" s="330" t="s">
        <v>71</v>
      </c>
      <c r="K3" s="330"/>
    </row>
    <row r="4" spans="1:12" s="7" customFormat="1" ht="32.25" customHeight="1" x14ac:dyDescent="0.35">
      <c r="A4" s="320" t="s">
        <v>25</v>
      </c>
      <c r="B4" s="321" t="s">
        <v>20</v>
      </c>
      <c r="C4" s="320" t="s">
        <v>69</v>
      </c>
      <c r="D4" s="320"/>
      <c r="E4" s="320"/>
      <c r="F4" s="320"/>
      <c r="G4" s="331" t="s">
        <v>55</v>
      </c>
      <c r="H4" s="331"/>
      <c r="I4" s="331"/>
      <c r="J4" s="332"/>
      <c r="K4" s="333" t="s">
        <v>6</v>
      </c>
      <c r="L4" s="6"/>
    </row>
    <row r="5" spans="1:12" s="3" customFormat="1" ht="80.25" customHeight="1" x14ac:dyDescent="0.35">
      <c r="A5" s="320"/>
      <c r="B5" s="322"/>
      <c r="C5" s="77" t="s">
        <v>5</v>
      </c>
      <c r="D5" s="78" t="s">
        <v>27</v>
      </c>
      <c r="E5" s="78" t="s">
        <v>32</v>
      </c>
      <c r="F5" s="107" t="s">
        <v>44</v>
      </c>
      <c r="G5" s="78" t="s">
        <v>5</v>
      </c>
      <c r="H5" s="78" t="s">
        <v>27</v>
      </c>
      <c r="I5" s="78" t="s">
        <v>15</v>
      </c>
      <c r="J5" s="107" t="s">
        <v>1</v>
      </c>
      <c r="K5" s="334"/>
      <c r="L5" s="8"/>
    </row>
    <row r="6" spans="1:12" s="10" customFormat="1" ht="92.25" customHeight="1" x14ac:dyDescent="0.35">
      <c r="A6" s="79">
        <v>1</v>
      </c>
      <c r="B6" s="80" t="s">
        <v>24</v>
      </c>
      <c r="C6" s="60">
        <v>9</v>
      </c>
      <c r="D6" s="60">
        <v>9</v>
      </c>
      <c r="E6" s="103">
        <v>1.17</v>
      </c>
      <c r="F6" s="88">
        <f>C6*D6*1.17</f>
        <v>94.77</v>
      </c>
      <c r="G6" s="81">
        <v>0</v>
      </c>
      <c r="H6" s="81"/>
      <c r="I6" s="85"/>
      <c r="J6" s="110"/>
      <c r="K6" s="108">
        <f>J6-F6</f>
        <v>-94.77</v>
      </c>
      <c r="L6" s="9"/>
    </row>
    <row r="7" spans="1:12" s="10" customFormat="1" ht="93" x14ac:dyDescent="0.35">
      <c r="A7" s="79">
        <v>2</v>
      </c>
      <c r="B7" s="80" t="s">
        <v>96</v>
      </c>
      <c r="C7" s="60">
        <v>10</v>
      </c>
      <c r="D7" s="60">
        <v>9</v>
      </c>
      <c r="E7" s="103">
        <v>0.7</v>
      </c>
      <c r="F7" s="88">
        <f>C7*D7*0.702</f>
        <v>63.179999999999993</v>
      </c>
      <c r="G7" s="85">
        <v>54</v>
      </c>
      <c r="H7" s="81">
        <v>12</v>
      </c>
      <c r="I7" s="103">
        <v>0.7</v>
      </c>
      <c r="J7" s="88">
        <f>G7*H7*I7</f>
        <v>453.59999999999997</v>
      </c>
      <c r="K7" s="108">
        <f>J7-F7</f>
        <v>390.41999999999996</v>
      </c>
      <c r="L7" s="9"/>
    </row>
    <row r="8" spans="1:12" s="10" customFormat="1" ht="60" customHeight="1" x14ac:dyDescent="0.35">
      <c r="A8" s="79">
        <v>3</v>
      </c>
      <c r="B8" s="80" t="s">
        <v>95</v>
      </c>
      <c r="C8" s="60">
        <v>9</v>
      </c>
      <c r="D8" s="60">
        <v>9</v>
      </c>
      <c r="E8" s="103">
        <v>1.17</v>
      </c>
      <c r="F8" s="88">
        <f>C8*0.702*D8</f>
        <v>56.861999999999995</v>
      </c>
      <c r="G8" s="132">
        <v>23</v>
      </c>
      <c r="H8" s="81">
        <v>12</v>
      </c>
      <c r="I8" s="103">
        <v>1.17</v>
      </c>
      <c r="J8" s="88">
        <f t="shared" ref="J8:J11" si="0">G8*H8*I8</f>
        <v>322.91999999999996</v>
      </c>
      <c r="K8" s="108">
        <f>J8-F8</f>
        <v>266.05799999999999</v>
      </c>
      <c r="L8" s="9"/>
    </row>
    <row r="9" spans="1:12" s="10" customFormat="1" ht="84" customHeight="1" x14ac:dyDescent="0.35">
      <c r="A9" s="323">
        <v>4</v>
      </c>
      <c r="B9" s="80" t="s">
        <v>22</v>
      </c>
      <c r="C9" s="60">
        <v>19</v>
      </c>
      <c r="D9" s="60">
        <v>72</v>
      </c>
      <c r="E9" s="103">
        <v>0.7</v>
      </c>
      <c r="F9" s="88">
        <f>D9*E9</f>
        <v>50.4</v>
      </c>
      <c r="G9" s="60">
        <v>19</v>
      </c>
      <c r="H9" s="60">
        <v>72</v>
      </c>
      <c r="I9" s="103">
        <v>0.7</v>
      </c>
      <c r="J9" s="88">
        <f>H9*I9</f>
        <v>50.4</v>
      </c>
      <c r="K9" s="108">
        <f t="shared" ref="K9:K11" si="1">J9-F9</f>
        <v>0</v>
      </c>
      <c r="L9" s="9"/>
    </row>
    <row r="10" spans="1:12" s="10" customFormat="1" ht="78.75" customHeight="1" x14ac:dyDescent="0.35">
      <c r="A10" s="324"/>
      <c r="B10" s="80" t="s">
        <v>23</v>
      </c>
      <c r="C10" s="60">
        <v>30</v>
      </c>
      <c r="D10" s="60">
        <v>140</v>
      </c>
      <c r="E10" s="103">
        <v>0.47</v>
      </c>
      <c r="F10" s="88">
        <f>D10*E10</f>
        <v>65.8</v>
      </c>
      <c r="G10" s="60">
        <v>30</v>
      </c>
      <c r="H10" s="60">
        <v>140</v>
      </c>
      <c r="I10" s="103">
        <v>0.47</v>
      </c>
      <c r="J10" s="88">
        <f>H10*I10</f>
        <v>65.8</v>
      </c>
      <c r="K10" s="108">
        <f t="shared" si="1"/>
        <v>0</v>
      </c>
      <c r="L10" s="9"/>
    </row>
    <row r="11" spans="1:12" s="23" customFormat="1" ht="120" customHeight="1" x14ac:dyDescent="0.35">
      <c r="A11" s="79">
        <v>5</v>
      </c>
      <c r="B11" s="80" t="s">
        <v>28</v>
      </c>
      <c r="C11" s="60"/>
      <c r="D11" s="60"/>
      <c r="E11" s="103"/>
      <c r="F11" s="88"/>
      <c r="G11" s="81"/>
      <c r="H11" s="81"/>
      <c r="I11" s="86"/>
      <c r="J11" s="88">
        <f t="shared" si="0"/>
        <v>0</v>
      </c>
      <c r="K11" s="108">
        <f t="shared" si="1"/>
        <v>0</v>
      </c>
      <c r="L11" s="22"/>
    </row>
    <row r="12" spans="1:12" s="12" customFormat="1" ht="18" x14ac:dyDescent="0.35">
      <c r="A12" s="82"/>
      <c r="B12" s="82" t="s">
        <v>2</v>
      </c>
      <c r="C12" s="60"/>
      <c r="D12" s="60"/>
      <c r="E12" s="60"/>
      <c r="F12" s="141">
        <f>SUM(F6:F11)</f>
        <v>331.012</v>
      </c>
      <c r="G12" s="83"/>
      <c r="H12" s="83"/>
      <c r="I12" s="83"/>
      <c r="J12" s="111">
        <f>SUM(J6:J11)</f>
        <v>892.71999999999991</v>
      </c>
      <c r="K12" s="106">
        <f>J12-F12</f>
        <v>561.70799999999986</v>
      </c>
      <c r="L12" s="11"/>
    </row>
    <row r="13" spans="1:12" ht="5.25" customHeight="1" x14ac:dyDescent="0.35">
      <c r="B13" s="325"/>
      <c r="C13" s="325"/>
      <c r="D13" s="325"/>
      <c r="E13" s="325"/>
      <c r="F13" s="325"/>
      <c r="G13" s="325"/>
      <c r="H13" s="325"/>
      <c r="I13" s="325"/>
    </row>
    <row r="14" spans="1:12" s="127" customFormat="1" ht="22.5" customHeight="1" x14ac:dyDescent="0.35">
      <c r="A14" s="121"/>
      <c r="B14" s="327" t="s">
        <v>70</v>
      </c>
      <c r="C14" s="327"/>
      <c r="D14" s="122"/>
      <c r="E14" s="122"/>
      <c r="F14" s="124"/>
      <c r="G14" s="122"/>
      <c r="H14" s="122"/>
      <c r="I14" s="123"/>
      <c r="J14" s="124"/>
      <c r="K14" s="125"/>
      <c r="L14" s="126"/>
    </row>
    <row r="15" spans="1:12" s="130" customFormat="1" ht="22.5" customHeight="1" x14ac:dyDescent="0.35">
      <c r="A15" s="128"/>
      <c r="B15" s="183" t="s">
        <v>98</v>
      </c>
      <c r="C15" s="184"/>
      <c r="D15" s="129"/>
      <c r="E15" s="129"/>
      <c r="F15" s="142"/>
      <c r="G15" s="129"/>
      <c r="L15" s="131"/>
    </row>
    <row r="16" spans="1:12" s="130" customFormat="1" ht="22.5" customHeight="1" x14ac:dyDescent="0.35">
      <c r="A16" s="128"/>
      <c r="B16" s="185" t="s">
        <v>97</v>
      </c>
      <c r="C16" s="184"/>
      <c r="D16" s="129"/>
      <c r="E16" s="129"/>
      <c r="F16" s="142"/>
      <c r="G16" s="129"/>
      <c r="H16" s="326"/>
      <c r="I16" s="326"/>
      <c r="J16" s="326"/>
      <c r="K16" s="326"/>
      <c r="L16" s="131"/>
    </row>
    <row r="17" spans="1:12" s="2" customFormat="1" x14ac:dyDescent="0.35">
      <c r="A17" s="13"/>
      <c r="B17" s="117"/>
      <c r="C17" s="117"/>
      <c r="D17" s="117"/>
      <c r="E17" s="118"/>
      <c r="F17" s="113"/>
      <c r="G17" s="14"/>
      <c r="H17" s="319"/>
      <c r="I17" s="319"/>
      <c r="J17" s="319"/>
      <c r="K17" s="319"/>
      <c r="L17" s="1"/>
    </row>
    <row r="18" spans="1:12" s="2" customFormat="1" x14ac:dyDescent="0.35">
      <c r="A18" s="13"/>
      <c r="B18" s="119"/>
      <c r="C18" s="119"/>
      <c r="D18" s="119"/>
      <c r="E18" s="120"/>
      <c r="F18" s="113"/>
      <c r="G18" s="14"/>
      <c r="H18" s="319"/>
      <c r="I18" s="319"/>
      <c r="J18" s="319"/>
      <c r="K18" s="319"/>
      <c r="L18" s="1"/>
    </row>
    <row r="19" spans="1:12" s="2" customFormat="1" x14ac:dyDescent="0.35">
      <c r="A19" s="13"/>
      <c r="B19" s="119"/>
      <c r="C19" s="119"/>
      <c r="D19" s="119"/>
      <c r="E19" s="120"/>
      <c r="F19" s="113"/>
      <c r="G19" s="14"/>
      <c r="H19" s="319"/>
      <c r="I19" s="319"/>
      <c r="J19" s="319"/>
      <c r="K19" s="319"/>
      <c r="L19" s="1"/>
    </row>
    <row r="20" spans="1:12" s="2" customFormat="1" x14ac:dyDescent="0.35">
      <c r="A20" s="13"/>
      <c r="B20" s="119"/>
      <c r="C20" s="119"/>
      <c r="D20" s="119"/>
      <c r="E20" s="120"/>
      <c r="F20" s="113"/>
      <c r="G20" s="14"/>
      <c r="H20" s="14"/>
      <c r="I20" s="26"/>
      <c r="J20" s="113"/>
      <c r="K20" s="109"/>
      <c r="L20" s="1"/>
    </row>
    <row r="21" spans="1:12" x14ac:dyDescent="0.35">
      <c r="B21" s="119"/>
      <c r="C21" s="119"/>
      <c r="D21" s="119"/>
      <c r="E21" s="120"/>
    </row>
    <row r="22" spans="1:12" x14ac:dyDescent="0.35">
      <c r="B22" s="119"/>
      <c r="C22" s="119"/>
      <c r="D22" s="119"/>
      <c r="E22" s="120"/>
    </row>
    <row r="23" spans="1:12" x14ac:dyDescent="0.35">
      <c r="A23" s="3"/>
      <c r="B23" s="119"/>
      <c r="C23" s="119"/>
      <c r="D23" s="119"/>
      <c r="E23" s="120"/>
    </row>
    <row r="24" spans="1:12" x14ac:dyDescent="0.35">
      <c r="A24" s="3"/>
      <c r="B24" s="117"/>
      <c r="C24" s="117"/>
      <c r="D24" s="117"/>
      <c r="E24" s="118"/>
    </row>
    <row r="25" spans="1:12" x14ac:dyDescent="0.35">
      <c r="A25" s="3"/>
      <c r="B25" s="14"/>
    </row>
    <row r="26" spans="1:12" x14ac:dyDescent="0.35">
      <c r="A26" s="3"/>
      <c r="B26" s="14"/>
    </row>
    <row r="27" spans="1:12" x14ac:dyDescent="0.35">
      <c r="A27" s="3"/>
      <c r="B27" s="14"/>
    </row>
    <row r="28" spans="1:12" x14ac:dyDescent="0.35">
      <c r="A28" s="3"/>
      <c r="B28" s="14"/>
    </row>
    <row r="29" spans="1:12" x14ac:dyDescent="0.35">
      <c r="A29" s="3"/>
      <c r="B29" s="2"/>
    </row>
  </sheetData>
  <mergeCells count="15">
    <mergeCell ref="A1:K1"/>
    <mergeCell ref="A2:K2"/>
    <mergeCell ref="J3:K3"/>
    <mergeCell ref="A4:A5"/>
    <mergeCell ref="G4:J4"/>
    <mergeCell ref="K4:K5"/>
    <mergeCell ref="H19:K19"/>
    <mergeCell ref="C4:F4"/>
    <mergeCell ref="B4:B5"/>
    <mergeCell ref="A9:A10"/>
    <mergeCell ref="B13:I13"/>
    <mergeCell ref="H16:K16"/>
    <mergeCell ref="H17:K17"/>
    <mergeCell ref="H18:K18"/>
    <mergeCell ref="B14:C14"/>
  </mergeCells>
  <pageMargins left="0.35130718954248402" right="0.25" top="0.25" bottom="0" header="0" footer="0"/>
  <pageSetup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abSelected="1" view="pageLayout" zoomScale="72" zoomScaleNormal="100" zoomScaleSheetLayoutView="90" zoomScalePageLayoutView="72" workbookViewId="0">
      <selection activeCell="A3" sqref="A3:E3"/>
    </sheetView>
  </sheetViews>
  <sheetFormatPr defaultRowHeight="16.5" x14ac:dyDescent="0.35"/>
  <cols>
    <col min="1" max="1" width="5.81640625" style="16" customWidth="1"/>
    <col min="2" max="2" width="81.90625" style="18" customWidth="1"/>
    <col min="3" max="3" width="22.26953125" style="19" customWidth="1"/>
    <col min="4" max="4" width="19" style="17" customWidth="1"/>
    <col min="5" max="5" width="13" style="139" customWidth="1"/>
    <col min="6" max="256" width="9.1796875" style="17"/>
    <col min="257" max="257" width="82.81640625" style="17" customWidth="1"/>
    <col min="258" max="261" width="22.1796875" style="17" customWidth="1"/>
    <col min="262" max="512" width="9.1796875" style="17"/>
    <col min="513" max="513" width="82.81640625" style="17" customWidth="1"/>
    <col min="514" max="517" width="22.1796875" style="17" customWidth="1"/>
    <col min="518" max="768" width="9.1796875" style="17"/>
    <col min="769" max="769" width="82.81640625" style="17" customWidth="1"/>
    <col min="770" max="773" width="22.1796875" style="17" customWidth="1"/>
    <col min="774" max="1024" width="9.1796875" style="17"/>
    <col min="1025" max="1025" width="82.81640625" style="17" customWidth="1"/>
    <col min="1026" max="1029" width="22.1796875" style="17" customWidth="1"/>
    <col min="1030" max="1280" width="9.1796875" style="17"/>
    <col min="1281" max="1281" width="82.81640625" style="17" customWidth="1"/>
    <col min="1282" max="1285" width="22.1796875" style="17" customWidth="1"/>
    <col min="1286" max="1536" width="9.1796875" style="17"/>
    <col min="1537" max="1537" width="82.81640625" style="17" customWidth="1"/>
    <col min="1538" max="1541" width="22.1796875" style="17" customWidth="1"/>
    <col min="1542" max="1792" width="9.1796875" style="17"/>
    <col min="1793" max="1793" width="82.81640625" style="17" customWidth="1"/>
    <col min="1794" max="1797" width="22.1796875" style="17" customWidth="1"/>
    <col min="1798" max="2048" width="9.1796875" style="17"/>
    <col min="2049" max="2049" width="82.81640625" style="17" customWidth="1"/>
    <col min="2050" max="2053" width="22.1796875" style="17" customWidth="1"/>
    <col min="2054" max="2304" width="9.1796875" style="17"/>
    <col min="2305" max="2305" width="82.81640625" style="17" customWidth="1"/>
    <col min="2306" max="2309" width="22.1796875" style="17" customWidth="1"/>
    <col min="2310" max="2560" width="9.1796875" style="17"/>
    <col min="2561" max="2561" width="82.81640625" style="17" customWidth="1"/>
    <col min="2562" max="2565" width="22.1796875" style="17" customWidth="1"/>
    <col min="2566" max="2816" width="9.1796875" style="17"/>
    <col min="2817" max="2817" width="82.81640625" style="17" customWidth="1"/>
    <col min="2818" max="2821" width="22.1796875" style="17" customWidth="1"/>
    <col min="2822" max="3072" width="9.1796875" style="17"/>
    <col min="3073" max="3073" width="82.81640625" style="17" customWidth="1"/>
    <col min="3074" max="3077" width="22.1796875" style="17" customWidth="1"/>
    <col min="3078" max="3328" width="9.1796875" style="17"/>
    <col min="3329" max="3329" width="82.81640625" style="17" customWidth="1"/>
    <col min="3330" max="3333" width="22.1796875" style="17" customWidth="1"/>
    <col min="3334" max="3584" width="9.1796875" style="17"/>
    <col min="3585" max="3585" width="82.81640625" style="17" customWidth="1"/>
    <col min="3586" max="3589" width="22.1796875" style="17" customWidth="1"/>
    <col min="3590" max="3840" width="9.1796875" style="17"/>
    <col min="3841" max="3841" width="82.81640625" style="17" customWidth="1"/>
    <col min="3842" max="3845" width="22.1796875" style="17" customWidth="1"/>
    <col min="3846" max="4096" width="9.1796875" style="17"/>
    <col min="4097" max="4097" width="82.81640625" style="17" customWidth="1"/>
    <col min="4098" max="4101" width="22.1796875" style="17" customWidth="1"/>
    <col min="4102" max="4352" width="9.1796875" style="17"/>
    <col min="4353" max="4353" width="82.81640625" style="17" customWidth="1"/>
    <col min="4354" max="4357" width="22.1796875" style="17" customWidth="1"/>
    <col min="4358" max="4608" width="9.1796875" style="17"/>
    <col min="4609" max="4609" width="82.81640625" style="17" customWidth="1"/>
    <col min="4610" max="4613" width="22.1796875" style="17" customWidth="1"/>
    <col min="4614" max="4864" width="9.1796875" style="17"/>
    <col min="4865" max="4865" width="82.81640625" style="17" customWidth="1"/>
    <col min="4866" max="4869" width="22.1796875" style="17" customWidth="1"/>
    <col min="4870" max="5120" width="9.1796875" style="17"/>
    <col min="5121" max="5121" width="82.81640625" style="17" customWidth="1"/>
    <col min="5122" max="5125" width="22.1796875" style="17" customWidth="1"/>
    <col min="5126" max="5376" width="9.1796875" style="17"/>
    <col min="5377" max="5377" width="82.81640625" style="17" customWidth="1"/>
    <col min="5378" max="5381" width="22.1796875" style="17" customWidth="1"/>
    <col min="5382" max="5632" width="9.1796875" style="17"/>
    <col min="5633" max="5633" width="82.81640625" style="17" customWidth="1"/>
    <col min="5634" max="5637" width="22.1796875" style="17" customWidth="1"/>
    <col min="5638" max="5888" width="9.1796875" style="17"/>
    <col min="5889" max="5889" width="82.81640625" style="17" customWidth="1"/>
    <col min="5890" max="5893" width="22.1796875" style="17" customWidth="1"/>
    <col min="5894" max="6144" width="9.1796875" style="17"/>
    <col min="6145" max="6145" width="82.81640625" style="17" customWidth="1"/>
    <col min="6146" max="6149" width="22.1796875" style="17" customWidth="1"/>
    <col min="6150" max="6400" width="9.1796875" style="17"/>
    <col min="6401" max="6401" width="82.81640625" style="17" customWidth="1"/>
    <col min="6402" max="6405" width="22.1796875" style="17" customWidth="1"/>
    <col min="6406" max="6656" width="9.1796875" style="17"/>
    <col min="6657" max="6657" width="82.81640625" style="17" customWidth="1"/>
    <col min="6658" max="6661" width="22.1796875" style="17" customWidth="1"/>
    <col min="6662" max="6912" width="9.1796875" style="17"/>
    <col min="6913" max="6913" width="82.81640625" style="17" customWidth="1"/>
    <col min="6914" max="6917" width="22.1796875" style="17" customWidth="1"/>
    <col min="6918" max="7168" width="9.1796875" style="17"/>
    <col min="7169" max="7169" width="82.81640625" style="17" customWidth="1"/>
    <col min="7170" max="7173" width="22.1796875" style="17" customWidth="1"/>
    <col min="7174" max="7424" width="9.1796875" style="17"/>
    <col min="7425" max="7425" width="82.81640625" style="17" customWidth="1"/>
    <col min="7426" max="7429" width="22.1796875" style="17" customWidth="1"/>
    <col min="7430" max="7680" width="9.1796875" style="17"/>
    <col min="7681" max="7681" width="82.81640625" style="17" customWidth="1"/>
    <col min="7682" max="7685" width="22.1796875" style="17" customWidth="1"/>
    <col min="7686" max="7936" width="9.1796875" style="17"/>
    <col min="7937" max="7937" width="82.81640625" style="17" customWidth="1"/>
    <col min="7938" max="7941" width="22.1796875" style="17" customWidth="1"/>
    <col min="7942" max="8192" width="9.1796875" style="17"/>
    <col min="8193" max="8193" width="82.81640625" style="17" customWidth="1"/>
    <col min="8194" max="8197" width="22.1796875" style="17" customWidth="1"/>
    <col min="8198" max="8448" width="9.1796875" style="17"/>
    <col min="8449" max="8449" width="82.81640625" style="17" customWidth="1"/>
    <col min="8450" max="8453" width="22.1796875" style="17" customWidth="1"/>
    <col min="8454" max="8704" width="9.1796875" style="17"/>
    <col min="8705" max="8705" width="82.81640625" style="17" customWidth="1"/>
    <col min="8706" max="8709" width="22.1796875" style="17" customWidth="1"/>
    <col min="8710" max="8960" width="9.1796875" style="17"/>
    <col min="8961" max="8961" width="82.81640625" style="17" customWidth="1"/>
    <col min="8962" max="8965" width="22.1796875" style="17" customWidth="1"/>
    <col min="8966" max="9216" width="9.1796875" style="17"/>
    <col min="9217" max="9217" width="82.81640625" style="17" customWidth="1"/>
    <col min="9218" max="9221" width="22.1796875" style="17" customWidth="1"/>
    <col min="9222" max="9472" width="9.1796875" style="17"/>
    <col min="9473" max="9473" width="82.81640625" style="17" customWidth="1"/>
    <col min="9474" max="9477" width="22.1796875" style="17" customWidth="1"/>
    <col min="9478" max="9728" width="9.1796875" style="17"/>
    <col min="9729" max="9729" width="82.81640625" style="17" customWidth="1"/>
    <col min="9730" max="9733" width="22.1796875" style="17" customWidth="1"/>
    <col min="9734" max="9984" width="9.1796875" style="17"/>
    <col min="9985" max="9985" width="82.81640625" style="17" customWidth="1"/>
    <col min="9986" max="9989" width="22.1796875" style="17" customWidth="1"/>
    <col min="9990" max="10240" width="9.1796875" style="17"/>
    <col min="10241" max="10241" width="82.81640625" style="17" customWidth="1"/>
    <col min="10242" max="10245" width="22.1796875" style="17" customWidth="1"/>
    <col min="10246" max="10496" width="9.1796875" style="17"/>
    <col min="10497" max="10497" width="82.81640625" style="17" customWidth="1"/>
    <col min="10498" max="10501" width="22.1796875" style="17" customWidth="1"/>
    <col min="10502" max="10752" width="9.1796875" style="17"/>
    <col min="10753" max="10753" width="82.81640625" style="17" customWidth="1"/>
    <col min="10754" max="10757" width="22.1796875" style="17" customWidth="1"/>
    <col min="10758" max="11008" width="9.1796875" style="17"/>
    <col min="11009" max="11009" width="82.81640625" style="17" customWidth="1"/>
    <col min="11010" max="11013" width="22.1796875" style="17" customWidth="1"/>
    <col min="11014" max="11264" width="9.1796875" style="17"/>
    <col min="11265" max="11265" width="82.81640625" style="17" customWidth="1"/>
    <col min="11266" max="11269" width="22.1796875" style="17" customWidth="1"/>
    <col min="11270" max="11520" width="9.1796875" style="17"/>
    <col min="11521" max="11521" width="82.81640625" style="17" customWidth="1"/>
    <col min="11522" max="11525" width="22.1796875" style="17" customWidth="1"/>
    <col min="11526" max="11776" width="9.1796875" style="17"/>
    <col min="11777" max="11777" width="82.81640625" style="17" customWidth="1"/>
    <col min="11778" max="11781" width="22.1796875" style="17" customWidth="1"/>
    <col min="11782" max="12032" width="9.1796875" style="17"/>
    <col min="12033" max="12033" width="82.81640625" style="17" customWidth="1"/>
    <col min="12034" max="12037" width="22.1796875" style="17" customWidth="1"/>
    <col min="12038" max="12288" width="9.1796875" style="17"/>
    <col min="12289" max="12289" width="82.81640625" style="17" customWidth="1"/>
    <col min="12290" max="12293" width="22.1796875" style="17" customWidth="1"/>
    <col min="12294" max="12544" width="9.1796875" style="17"/>
    <col min="12545" max="12545" width="82.81640625" style="17" customWidth="1"/>
    <col min="12546" max="12549" width="22.1796875" style="17" customWidth="1"/>
    <col min="12550" max="12800" width="9.1796875" style="17"/>
    <col min="12801" max="12801" width="82.81640625" style="17" customWidth="1"/>
    <col min="12802" max="12805" width="22.1796875" style="17" customWidth="1"/>
    <col min="12806" max="13056" width="9.1796875" style="17"/>
    <col min="13057" max="13057" width="82.81640625" style="17" customWidth="1"/>
    <col min="13058" max="13061" width="22.1796875" style="17" customWidth="1"/>
    <col min="13062" max="13312" width="9.1796875" style="17"/>
    <col min="13313" max="13313" width="82.81640625" style="17" customWidth="1"/>
    <col min="13314" max="13317" width="22.1796875" style="17" customWidth="1"/>
    <col min="13318" max="13568" width="9.1796875" style="17"/>
    <col min="13569" max="13569" width="82.81640625" style="17" customWidth="1"/>
    <col min="13570" max="13573" width="22.1796875" style="17" customWidth="1"/>
    <col min="13574" max="13824" width="9.1796875" style="17"/>
    <col min="13825" max="13825" width="82.81640625" style="17" customWidth="1"/>
    <col min="13826" max="13829" width="22.1796875" style="17" customWidth="1"/>
    <col min="13830" max="14080" width="9.1796875" style="17"/>
    <col min="14081" max="14081" width="82.81640625" style="17" customWidth="1"/>
    <col min="14082" max="14085" width="22.1796875" style="17" customWidth="1"/>
    <col min="14086" max="14336" width="9.1796875" style="17"/>
    <col min="14337" max="14337" width="82.81640625" style="17" customWidth="1"/>
    <col min="14338" max="14341" width="22.1796875" style="17" customWidth="1"/>
    <col min="14342" max="14592" width="9.1796875" style="17"/>
    <col min="14593" max="14593" width="82.81640625" style="17" customWidth="1"/>
    <col min="14594" max="14597" width="22.1796875" style="17" customWidth="1"/>
    <col min="14598" max="14848" width="9.1796875" style="17"/>
    <col min="14849" max="14849" width="82.81640625" style="17" customWidth="1"/>
    <col min="14850" max="14853" width="22.1796875" style="17" customWidth="1"/>
    <col min="14854" max="15104" width="9.1796875" style="17"/>
    <col min="15105" max="15105" width="82.81640625" style="17" customWidth="1"/>
    <col min="15106" max="15109" width="22.1796875" style="17" customWidth="1"/>
    <col min="15110" max="15360" width="9.1796875" style="17"/>
    <col min="15361" max="15361" width="82.81640625" style="17" customWidth="1"/>
    <col min="15362" max="15365" width="22.1796875" style="17" customWidth="1"/>
    <col min="15366" max="15616" width="9.1796875" style="17"/>
    <col min="15617" max="15617" width="82.81640625" style="17" customWidth="1"/>
    <col min="15618" max="15621" width="22.1796875" style="17" customWidth="1"/>
    <col min="15622" max="15872" width="9.1796875" style="17"/>
    <col min="15873" max="15873" width="82.81640625" style="17" customWidth="1"/>
    <col min="15874" max="15877" width="22.1796875" style="17" customWidth="1"/>
    <col min="15878" max="16128" width="9.1796875" style="17"/>
    <col min="16129" max="16129" width="82.81640625" style="17" customWidth="1"/>
    <col min="16130" max="16133" width="22.1796875" style="17" customWidth="1"/>
    <col min="16134" max="16384" width="9.1796875" style="17"/>
  </cols>
  <sheetData>
    <row r="1" spans="1:6" s="25" customFormat="1" ht="18" customHeight="1" x14ac:dyDescent="0.35">
      <c r="A1" s="263" t="s">
        <v>105</v>
      </c>
      <c r="B1" s="263"/>
      <c r="C1" s="263"/>
      <c r="D1" s="263"/>
      <c r="E1" s="263"/>
    </row>
    <row r="2" spans="1:6" s="25" customFormat="1" ht="34.5" customHeight="1" x14ac:dyDescent="0.35">
      <c r="A2" s="262" t="s">
        <v>100</v>
      </c>
      <c r="B2" s="262"/>
      <c r="C2" s="262"/>
      <c r="D2" s="262"/>
      <c r="E2" s="262"/>
    </row>
    <row r="3" spans="1:6" s="25" customFormat="1" ht="19.5" customHeight="1" x14ac:dyDescent="0.35">
      <c r="A3" s="261" t="s">
        <v>109</v>
      </c>
      <c r="B3" s="262"/>
      <c r="C3" s="262"/>
      <c r="D3" s="262"/>
      <c r="E3" s="262"/>
    </row>
    <row r="4" spans="1:6" x14ac:dyDescent="0.35">
      <c r="A4" s="186"/>
      <c r="B4" s="187"/>
      <c r="C4" s="188"/>
      <c r="D4" s="188"/>
      <c r="E4" s="189" t="s">
        <v>81</v>
      </c>
    </row>
    <row r="5" spans="1:6" ht="65.25" customHeight="1" x14ac:dyDescent="0.35">
      <c r="A5" s="190" t="s">
        <v>0</v>
      </c>
      <c r="B5" s="191" t="s">
        <v>3</v>
      </c>
      <c r="C5" s="191" t="s">
        <v>69</v>
      </c>
      <c r="D5" s="191" t="s">
        <v>53</v>
      </c>
      <c r="E5" s="192" t="s">
        <v>6</v>
      </c>
      <c r="F5" s="74"/>
    </row>
    <row r="6" spans="1:6" s="16" customFormat="1" ht="37.5" customHeight="1" x14ac:dyDescent="0.35">
      <c r="A6" s="190">
        <v>1</v>
      </c>
      <c r="B6" s="193" t="s">
        <v>56</v>
      </c>
      <c r="C6" s="194">
        <f>'1. Trợ cấp ốm đau'!F11</f>
        <v>74.5</v>
      </c>
      <c r="D6" s="194">
        <f>'1. Trợ cấp ốm đau'!J11</f>
        <v>199.06800000000001</v>
      </c>
      <c r="E6" s="195">
        <f>'1. Trợ cấp ốm đau'!K11</f>
        <v>124.56800000000001</v>
      </c>
      <c r="F6" s="75"/>
    </row>
    <row r="7" spans="1:6" ht="21" customHeight="1" x14ac:dyDescent="0.35">
      <c r="A7" s="196"/>
      <c r="B7" s="197" t="str">
        <f>'1. Trợ cấp ốm đau'!B5</f>
        <v>Đối tượng 1</v>
      </c>
      <c r="C7" s="198">
        <f>'1. Trợ cấp ốm đau'!F5</f>
        <v>1.5</v>
      </c>
      <c r="D7" s="199">
        <f>'1. Trợ cấp ốm đau'!J5</f>
        <v>1.62</v>
      </c>
      <c r="E7" s="200">
        <f>'1. Trợ cấp ốm đau'!K5</f>
        <v>0.12000000000000011</v>
      </c>
    </row>
    <row r="8" spans="1:6" ht="21" customHeight="1" x14ac:dyDescent="0.35">
      <c r="A8" s="196"/>
      <c r="B8" s="197" t="str">
        <f>'1. Trợ cấp ốm đau'!B6</f>
        <v>Đối tượng 2</v>
      </c>
      <c r="C8" s="198">
        <f>'1. Trợ cấp ốm đau'!F6</f>
        <v>4</v>
      </c>
      <c r="D8" s="199">
        <f>'1. Trợ cấp ốm đau'!J6</f>
        <v>4.2</v>
      </c>
      <c r="E8" s="200">
        <f>'1. Trợ cấp ốm đau'!K6</f>
        <v>0.20000000000000018</v>
      </c>
    </row>
    <row r="9" spans="1:6" ht="21" customHeight="1" x14ac:dyDescent="0.35">
      <c r="A9" s="196"/>
      <c r="B9" s="197" t="str">
        <f>'1. Trợ cấp ốm đau'!B7</f>
        <v>Đối tượng 3</v>
      </c>
      <c r="C9" s="198">
        <f>'1. Trợ cấp ốm đau'!F7</f>
        <v>33.6</v>
      </c>
      <c r="D9" s="199">
        <f>'1. Trợ cấp ốm đau'!J7</f>
        <v>43.344000000000001</v>
      </c>
      <c r="E9" s="200">
        <f>'1. Trợ cấp ốm đau'!K7</f>
        <v>9.7439999999999998</v>
      </c>
    </row>
    <row r="10" spans="1:6" s="21" customFormat="1" ht="21" customHeight="1" x14ac:dyDescent="0.35">
      <c r="A10" s="196"/>
      <c r="B10" s="197" t="str">
        <f>'1. Trợ cấp ốm đau'!B8</f>
        <v>Đối tượng 4</v>
      </c>
      <c r="C10" s="198">
        <f>'1. Trợ cấp ốm đau'!F8</f>
        <v>25.2</v>
      </c>
      <c r="D10" s="199">
        <f>'1. Trợ cấp ốm đau'!J8</f>
        <v>38.052</v>
      </c>
      <c r="E10" s="200">
        <f>'1. Trợ cấp ốm đau'!K8</f>
        <v>12.852</v>
      </c>
    </row>
    <row r="11" spans="1:6" s="21" customFormat="1" ht="21" customHeight="1" x14ac:dyDescent="0.35">
      <c r="A11" s="196"/>
      <c r="B11" s="197" t="str">
        <f>'1. Trợ cấp ốm đau'!B9</f>
        <v>Đối tượng 5</v>
      </c>
      <c r="C11" s="198">
        <f>'1. Trợ cấp ốm đau'!F9</f>
        <v>10.199999999999999</v>
      </c>
      <c r="D11" s="199">
        <f>'1. Trợ cấp ốm đau'!J9</f>
        <v>12.852</v>
      </c>
      <c r="E11" s="200">
        <f>'1. Trợ cấp ốm đau'!K9</f>
        <v>2.652000000000001</v>
      </c>
    </row>
    <row r="12" spans="1:6" s="21" customFormat="1" ht="21" customHeight="1" x14ac:dyDescent="0.35">
      <c r="A12" s="196"/>
      <c r="B12" s="197" t="str">
        <f>'1. Trợ cấp ốm đau'!B10</f>
        <v>Đối tượng 6</v>
      </c>
      <c r="C12" s="198">
        <f>'1. Trợ cấp ốm đau'!F10</f>
        <v>0</v>
      </c>
      <c r="D12" s="199">
        <f>'1. Trợ cấp ốm đau'!J10</f>
        <v>99</v>
      </c>
      <c r="E12" s="200">
        <f>'1. Trợ cấp ốm đau'!K10</f>
        <v>99</v>
      </c>
    </row>
    <row r="13" spans="1:6" s="20" customFormat="1" ht="34.5" customHeight="1" x14ac:dyDescent="0.35">
      <c r="A13" s="190">
        <v>2</v>
      </c>
      <c r="B13" s="193" t="s">
        <v>57</v>
      </c>
      <c r="C13" s="201">
        <f>'2. Hỗ trợ tiền ăn nằm Nội trú'!E6</f>
        <v>5038.99</v>
      </c>
      <c r="D13" s="202">
        <f>'2. Hỗ trợ tiền ăn nằm Nội trú'!H6</f>
        <v>7294.67</v>
      </c>
      <c r="E13" s="195">
        <f>D13-C13</f>
        <v>2255.6800000000003</v>
      </c>
    </row>
    <row r="14" spans="1:6" s="16" customFormat="1" ht="27" customHeight="1" x14ac:dyDescent="0.35">
      <c r="A14" s="190">
        <v>3</v>
      </c>
      <c r="B14" s="203" t="s">
        <v>35</v>
      </c>
      <c r="C14" s="194">
        <f>'3. Điều dưỡng tại tỉnh'!G6</f>
        <v>816.39</v>
      </c>
      <c r="D14" s="194">
        <f>'3. Điều dưỡng tại tỉnh'!K7</f>
        <v>930.59999999999991</v>
      </c>
      <c r="E14" s="195">
        <f>D14-C14</f>
        <v>114.20999999999992</v>
      </c>
    </row>
    <row r="15" spans="1:6" s="20" customFormat="1" ht="34.5" customHeight="1" x14ac:dyDescent="0.35">
      <c r="A15" s="190">
        <v>4</v>
      </c>
      <c r="B15" s="193" t="s">
        <v>58</v>
      </c>
      <c r="C15" s="194">
        <f>'4. Hỗ trợ KCB tại BV'!E6</f>
        <v>5.8</v>
      </c>
      <c r="D15" s="194">
        <f>'4. Hỗ trợ KCB tại BV'!I6</f>
        <v>6.6119999999999992</v>
      </c>
      <c r="E15" s="195">
        <f>D15-C15</f>
        <v>0.81199999999999939</v>
      </c>
    </row>
    <row r="16" spans="1:6" ht="21" customHeight="1" x14ac:dyDescent="0.35">
      <c r="A16" s="190"/>
      <c r="B16" s="197" t="s">
        <v>31</v>
      </c>
      <c r="C16" s="204"/>
      <c r="D16" s="204"/>
      <c r="E16" s="200">
        <f t="shared" ref="E16:E17" si="0">D16-C16</f>
        <v>0</v>
      </c>
    </row>
    <row r="17" spans="1:6" ht="21" customHeight="1" x14ac:dyDescent="0.35">
      <c r="A17" s="190"/>
      <c r="B17" s="197" t="s">
        <v>51</v>
      </c>
      <c r="C17" s="204">
        <f>'4. Hỗ trợ KCB tại BV'!E6</f>
        <v>5.8</v>
      </c>
      <c r="D17" s="204">
        <f>'4. Hỗ trợ KCB tại BV'!I6</f>
        <v>6.6119999999999992</v>
      </c>
      <c r="E17" s="200">
        <f t="shared" si="0"/>
        <v>0.81199999999999939</v>
      </c>
    </row>
    <row r="18" spans="1:6" s="21" customFormat="1" ht="21" customHeight="1" x14ac:dyDescent="0.35">
      <c r="A18" s="190">
        <v>5</v>
      </c>
      <c r="B18" s="205" t="s">
        <v>67</v>
      </c>
      <c r="C18" s="194">
        <f>'[1]5, Điều dưỡng ngoại trú'!$F$16+'5Điều dưỡng tại nhà, ngoài tỉnh'!G7</f>
        <v>349.6</v>
      </c>
      <c r="D18" s="194">
        <f>'5Điều dưỡng tại nhà, ngoài tỉnh'!K7+'5Điều dưỡng tại nhà, ngoài tỉnh'!K13</f>
        <v>359.6</v>
      </c>
      <c r="E18" s="195">
        <f>D18-C18</f>
        <v>10</v>
      </c>
    </row>
    <row r="19" spans="1:6" ht="21" customHeight="1" x14ac:dyDescent="0.35">
      <c r="A19" s="196"/>
      <c r="B19" s="197" t="s">
        <v>30</v>
      </c>
      <c r="C19" s="204">
        <f>'5Điều dưỡng tại nhà, ngoài tỉnh'!G7</f>
        <v>4.6000000000000005</v>
      </c>
      <c r="D19" s="204">
        <f>'5Điều dưỡng tại nhà, ngoài tỉnh'!K7</f>
        <v>4.6000000000000005</v>
      </c>
      <c r="E19" s="200">
        <f t="shared" ref="E19:E50" si="1">D19-C19</f>
        <v>0</v>
      </c>
    </row>
    <row r="20" spans="1:6" s="24" customFormat="1" ht="21" customHeight="1" x14ac:dyDescent="0.35">
      <c r="A20" s="196"/>
      <c r="B20" s="197" t="s">
        <v>68</v>
      </c>
      <c r="C20" s="204">
        <f>'[1]5, Điều dưỡng ngoại trú'!$F$16</f>
        <v>345</v>
      </c>
      <c r="D20" s="204">
        <f>'5Điều dưỡng tại nhà, ngoài tỉnh'!K13</f>
        <v>355</v>
      </c>
      <c r="E20" s="200">
        <f t="shared" si="1"/>
        <v>10</v>
      </c>
    </row>
    <row r="21" spans="1:6" s="20" customFormat="1" ht="21" customHeight="1" x14ac:dyDescent="0.35">
      <c r="A21" s="190">
        <v>6</v>
      </c>
      <c r="B21" s="193" t="s">
        <v>36</v>
      </c>
      <c r="C21" s="194">
        <f>'6. HT bệnh hiểm nghèo'!F11</f>
        <v>115</v>
      </c>
      <c r="D21" s="194">
        <f>'6. HT bệnh hiểm nghèo'!J11</f>
        <v>228.57</v>
      </c>
      <c r="E21" s="195">
        <f>D21-C21</f>
        <v>113.57</v>
      </c>
    </row>
    <row r="22" spans="1:6" ht="21" customHeight="1" x14ac:dyDescent="0.35">
      <c r="A22" s="190"/>
      <c r="B22" s="206" t="s">
        <v>47</v>
      </c>
      <c r="C22" s="204">
        <f>'6. HT bệnh hiểm nghèo'!F5</f>
        <v>0</v>
      </c>
      <c r="D22" s="204">
        <f>'6. HT bệnh hiểm nghèo'!J5</f>
        <v>0</v>
      </c>
      <c r="E22" s="200">
        <f>'6. HT bệnh hiểm nghèo'!K5</f>
        <v>0</v>
      </c>
    </row>
    <row r="23" spans="1:6" ht="21" customHeight="1" x14ac:dyDescent="0.35">
      <c r="A23" s="190"/>
      <c r="B23" s="206" t="s">
        <v>48</v>
      </c>
      <c r="C23" s="204">
        <f>'6. HT bệnh hiểm nghèo'!F6</f>
        <v>60</v>
      </c>
      <c r="D23" s="204">
        <f>'6. HT bệnh hiểm nghèo'!J6</f>
        <v>63</v>
      </c>
      <c r="E23" s="200">
        <f>'6. HT bệnh hiểm nghèo'!K6</f>
        <v>3</v>
      </c>
    </row>
    <row r="24" spans="1:6" ht="21" customHeight="1" x14ac:dyDescent="0.35">
      <c r="A24" s="207"/>
      <c r="B24" s="206" t="s">
        <v>49</v>
      </c>
      <c r="C24" s="204">
        <f>'6. HT bệnh hiểm nghèo'!F7</f>
        <v>0</v>
      </c>
      <c r="D24" s="204">
        <f>'6. HT bệnh hiểm nghèo'!J7</f>
        <v>0</v>
      </c>
      <c r="E24" s="200">
        <f>'6. HT bệnh hiểm nghèo'!K7</f>
        <v>0</v>
      </c>
    </row>
    <row r="25" spans="1:6" ht="21" customHeight="1" x14ac:dyDescent="0.35">
      <c r="A25" s="207"/>
      <c r="B25" s="206" t="s">
        <v>50</v>
      </c>
      <c r="C25" s="204">
        <f>'6. HT bệnh hiểm nghèo'!F8</f>
        <v>45</v>
      </c>
      <c r="D25" s="204">
        <f>'6. HT bệnh hiểm nghèo'!J8</f>
        <v>67.95</v>
      </c>
      <c r="E25" s="200">
        <f>'6. HT bệnh hiểm nghèo'!K8</f>
        <v>22.950000000000003</v>
      </c>
      <c r="F25" s="84"/>
    </row>
    <row r="26" spans="1:6" s="21" customFormat="1" ht="21" customHeight="1" x14ac:dyDescent="0.35">
      <c r="A26" s="207"/>
      <c r="B26" s="206" t="s">
        <v>66</v>
      </c>
      <c r="C26" s="204">
        <f>'6. HT bệnh hiểm nghèo'!F9</f>
        <v>10</v>
      </c>
      <c r="D26" s="204">
        <f>'6. HT bệnh hiểm nghèo'!J9</f>
        <v>15.120000000000001</v>
      </c>
      <c r="E26" s="200">
        <f>'6. HT bệnh hiểm nghèo'!K9</f>
        <v>5.120000000000001</v>
      </c>
      <c r="F26" s="84"/>
    </row>
    <row r="27" spans="1:6" s="21" customFormat="1" ht="21" customHeight="1" x14ac:dyDescent="0.35">
      <c r="A27" s="207"/>
      <c r="B27" s="206" t="s">
        <v>82</v>
      </c>
      <c r="C27" s="204">
        <f>'6. HT bệnh hiểm nghèo'!F10</f>
        <v>0</v>
      </c>
      <c r="D27" s="204">
        <f>'6. HT bệnh hiểm nghèo'!J10</f>
        <v>82.5</v>
      </c>
      <c r="E27" s="200">
        <f>'6. HT bệnh hiểm nghèo'!K10</f>
        <v>82.5</v>
      </c>
      <c r="F27" s="84"/>
    </row>
    <row r="28" spans="1:6" s="21" customFormat="1" ht="55.5" customHeight="1" x14ac:dyDescent="0.35">
      <c r="A28" s="190">
        <v>7</v>
      </c>
      <c r="B28" s="208" t="s">
        <v>17</v>
      </c>
      <c r="C28" s="209">
        <f>'7. Thuốc, TP BVSK'!E11</f>
        <v>1004.387663</v>
      </c>
      <c r="D28" s="194">
        <f>'7. Thuốc, TP BVSK'!H11</f>
        <v>1598.4568133999999</v>
      </c>
      <c r="E28" s="195">
        <f t="shared" si="1"/>
        <v>594.0691503999999</v>
      </c>
      <c r="F28" s="84"/>
    </row>
    <row r="29" spans="1:6" ht="21" customHeight="1" x14ac:dyDescent="0.35">
      <c r="A29" s="210"/>
      <c r="B29" s="213" t="s">
        <v>47</v>
      </c>
      <c r="C29" s="198">
        <f>'7. Thuốc, TP BVSK'!E5</f>
        <v>281.04221899999999</v>
      </c>
      <c r="D29" s="199">
        <f>'7. Thuốc, TP BVSK'!H5</f>
        <v>337.25066279999999</v>
      </c>
      <c r="E29" s="200">
        <f t="shared" si="1"/>
        <v>56.208443799999998</v>
      </c>
    </row>
    <row r="30" spans="1:6" ht="21" customHeight="1" x14ac:dyDescent="0.35">
      <c r="A30" s="190"/>
      <c r="B30" s="213" t="s">
        <v>48</v>
      </c>
      <c r="C30" s="198">
        <f>'7. Thuốc, TP BVSK'!E6</f>
        <v>133.08225999999999</v>
      </c>
      <c r="D30" s="199">
        <f>'7. Thuốc, TP BVSK'!H6</f>
        <v>139.73637299999999</v>
      </c>
      <c r="E30" s="200">
        <f t="shared" si="1"/>
        <v>6.6541129999999953</v>
      </c>
    </row>
    <row r="31" spans="1:6" ht="21" customHeight="1" x14ac:dyDescent="0.35">
      <c r="A31" s="190"/>
      <c r="B31" s="213" t="s">
        <v>49</v>
      </c>
      <c r="C31" s="198">
        <f>'7. Thuốc, TP BVSK'!E7</f>
        <v>290.12559199999998</v>
      </c>
      <c r="D31" s="199">
        <f>'7. Thuốc, TP BVSK'!H7</f>
        <v>374.26201368</v>
      </c>
      <c r="E31" s="200">
        <f t="shared" si="1"/>
        <v>84.136421680000012</v>
      </c>
    </row>
    <row r="32" spans="1:6" ht="21" customHeight="1" x14ac:dyDescent="0.35">
      <c r="A32" s="190"/>
      <c r="B32" s="213" t="s">
        <v>50</v>
      </c>
      <c r="C32" s="198">
        <f>'7. Thuốc, TP BVSK'!E8</f>
        <v>300.13759199999998</v>
      </c>
      <c r="D32" s="199">
        <f>'7. Thuốc, TP BVSK'!H8</f>
        <v>453.20776391999999</v>
      </c>
      <c r="E32" s="200">
        <f t="shared" si="1"/>
        <v>153.07017192000001</v>
      </c>
    </row>
    <row r="33" spans="1:10" ht="21" customHeight="1" x14ac:dyDescent="0.35">
      <c r="A33" s="190"/>
      <c r="B33" s="213" t="s">
        <v>66</v>
      </c>
      <c r="C33" s="198">
        <f>'7. Thuốc, TP BVSK'!E9</f>
        <v>0</v>
      </c>
      <c r="D33" s="199">
        <f>'7. Thuốc, TP BVSK'!H9</f>
        <v>129</v>
      </c>
      <c r="E33" s="200"/>
    </row>
    <row r="34" spans="1:10" ht="21" customHeight="1" x14ac:dyDescent="0.35">
      <c r="A34" s="190"/>
      <c r="B34" s="213" t="s">
        <v>82</v>
      </c>
      <c r="C34" s="198">
        <f>'7. Thuốc, TP BVSK'!E10</f>
        <v>0</v>
      </c>
      <c r="D34" s="199">
        <f>'7. Thuốc, TP BVSK'!H10</f>
        <v>165</v>
      </c>
      <c r="E34" s="200"/>
    </row>
    <row r="35" spans="1:10" s="20" customFormat="1" ht="21" customHeight="1" x14ac:dyDescent="0.35">
      <c r="A35" s="190">
        <v>8</v>
      </c>
      <c r="B35" s="211" t="s">
        <v>37</v>
      </c>
      <c r="C35" s="194">
        <f>'8. KSK định kỳ'!F14</f>
        <v>1571.8119999999999</v>
      </c>
      <c r="D35" s="194">
        <f>'8. KSK định kỳ'!J14</f>
        <v>2905.902</v>
      </c>
      <c r="E35" s="195">
        <f>D35-C35</f>
        <v>1334.0900000000001</v>
      </c>
      <c r="G35" s="114"/>
    </row>
    <row r="36" spans="1:10" ht="21" customHeight="1" x14ac:dyDescent="0.35">
      <c r="A36" s="190"/>
      <c r="B36" s="213" t="s">
        <v>47</v>
      </c>
      <c r="C36" s="198">
        <f>'8. KSK định kỳ'!F6</f>
        <v>59</v>
      </c>
      <c r="D36" s="199">
        <f>'8. KSK định kỳ'!J6</f>
        <v>440</v>
      </c>
      <c r="E36" s="200">
        <f t="shared" si="1"/>
        <v>381</v>
      </c>
    </row>
    <row r="37" spans="1:10" ht="21" customHeight="1" x14ac:dyDescent="0.35">
      <c r="A37" s="190"/>
      <c r="B37" s="212" t="s">
        <v>48</v>
      </c>
      <c r="C37" s="198">
        <f>'8. KSK định kỳ'!F7</f>
        <v>364</v>
      </c>
      <c r="D37" s="199">
        <f>'8. KSK định kỳ'!J7</f>
        <v>582.75</v>
      </c>
      <c r="E37" s="200">
        <f t="shared" si="1"/>
        <v>218.75</v>
      </c>
    </row>
    <row r="38" spans="1:10" ht="33.5" customHeight="1" x14ac:dyDescent="0.35">
      <c r="A38" s="190"/>
      <c r="B38" s="213" t="s">
        <v>49</v>
      </c>
      <c r="C38" s="198">
        <f>'8. KSK định kỳ'!F8</f>
        <v>198</v>
      </c>
      <c r="D38" s="199">
        <f>'8. KSK định kỳ'!J8</f>
        <v>255.42000000000002</v>
      </c>
      <c r="E38" s="200">
        <f>-C38</f>
        <v>-198</v>
      </c>
    </row>
    <row r="39" spans="1:10" ht="21" customHeight="1" x14ac:dyDescent="0.35">
      <c r="A39" s="190"/>
      <c r="B39" s="212" t="s">
        <v>50</v>
      </c>
      <c r="C39" s="198">
        <f>'8. KSK định kỳ'!F9</f>
        <v>512</v>
      </c>
      <c r="D39" s="199">
        <f>'8. KSK định kỳ'!J9</f>
        <v>773.12</v>
      </c>
      <c r="E39" s="200">
        <f>D39-C39</f>
        <v>261.12</v>
      </c>
    </row>
    <row r="40" spans="1:10" ht="21" customHeight="1" x14ac:dyDescent="0.35">
      <c r="A40" s="190"/>
      <c r="B40" s="213" t="s">
        <v>66</v>
      </c>
      <c r="C40" s="198">
        <f>'8. KSK định kỳ'!F10</f>
        <v>0</v>
      </c>
      <c r="D40" s="199">
        <f>'8. KSK định kỳ'!J10</f>
        <v>415.8</v>
      </c>
      <c r="E40" s="200">
        <f t="shared" si="1"/>
        <v>415.8</v>
      </c>
    </row>
    <row r="41" spans="1:10" ht="18" x14ac:dyDescent="0.35">
      <c r="A41" s="190"/>
      <c r="B41" s="214" t="s">
        <v>73</v>
      </c>
      <c r="C41" s="198">
        <f>'8. KSK định kỳ'!F12</f>
        <v>328.81200000000001</v>
      </c>
      <c r="D41" s="199">
        <f>'8. KSK định kỳ'!J12</f>
        <v>328.81200000000001</v>
      </c>
      <c r="E41" s="200">
        <f>'8. KSK định kỳ'!K13</f>
        <v>0</v>
      </c>
    </row>
    <row r="42" spans="1:10" ht="36" x14ac:dyDescent="0.35">
      <c r="A42" s="190"/>
      <c r="B42" s="214" t="s">
        <v>74</v>
      </c>
      <c r="C42" s="198">
        <f>'8. KSK định kỳ'!F13</f>
        <v>110</v>
      </c>
      <c r="D42" s="199">
        <f>'8. KSK định kỳ'!J13</f>
        <v>110</v>
      </c>
      <c r="E42" s="200"/>
    </row>
    <row r="43" spans="1:10" s="20" customFormat="1" ht="35.25" customHeight="1" x14ac:dyDescent="0.35">
      <c r="A43" s="190">
        <v>9</v>
      </c>
      <c r="B43" s="211" t="s">
        <v>45</v>
      </c>
      <c r="C43" s="201">
        <f>'[1]Tổng hợp toàn bộ kinh phí'!$C$40</f>
        <v>487.06999999999994</v>
      </c>
      <c r="D43" s="201">
        <f>'9. ĐT làm công tác BVSK'!J12</f>
        <v>892.71999999999991</v>
      </c>
      <c r="E43" s="195">
        <f>D43-C43</f>
        <v>405.65</v>
      </c>
    </row>
    <row r="44" spans="1:10" ht="35.25" customHeight="1" x14ac:dyDescent="0.35">
      <c r="A44" s="190"/>
      <c r="B44" s="206" t="s">
        <v>21</v>
      </c>
      <c r="C44" s="198">
        <f>'9. ĐT làm công tác BVSK'!F6</f>
        <v>94.77</v>
      </c>
      <c r="D44" s="204">
        <f>'9. ĐT làm công tác BVSK'!J6</f>
        <v>0</v>
      </c>
      <c r="E44" s="200">
        <f t="shared" si="1"/>
        <v>-94.77</v>
      </c>
    </row>
    <row r="45" spans="1:10" ht="35.25" customHeight="1" x14ac:dyDescent="0.35">
      <c r="A45" s="190"/>
      <c r="B45" s="206" t="s">
        <v>38</v>
      </c>
      <c r="C45" s="198">
        <f>'9. ĐT làm công tác BVSK'!F7</f>
        <v>63.179999999999993</v>
      </c>
      <c r="D45" s="204">
        <f>'9. ĐT làm công tác BVSK'!J7</f>
        <v>453.59999999999997</v>
      </c>
      <c r="E45" s="200">
        <f>D45-C45</f>
        <v>390.41999999999996</v>
      </c>
      <c r="H45" s="30"/>
      <c r="J45" s="62"/>
    </row>
    <row r="46" spans="1:10" ht="35.25" customHeight="1" x14ac:dyDescent="0.35">
      <c r="A46" s="190"/>
      <c r="B46" s="206" t="s">
        <v>54</v>
      </c>
      <c r="C46" s="198">
        <v>32</v>
      </c>
      <c r="D46" s="204">
        <f>'9. ĐT làm công tác BVSK'!J8</f>
        <v>322.91999999999996</v>
      </c>
      <c r="E46" s="200">
        <f t="shared" si="1"/>
        <v>290.91999999999996</v>
      </c>
    </row>
    <row r="47" spans="1:10" ht="35.25" customHeight="1" x14ac:dyDescent="0.35">
      <c r="A47" s="190"/>
      <c r="B47" s="206" t="s">
        <v>22</v>
      </c>
      <c r="C47" s="198">
        <v>129</v>
      </c>
      <c r="D47" s="204">
        <f>'9. ĐT làm công tác BVSK'!J9</f>
        <v>50.4</v>
      </c>
      <c r="E47" s="200">
        <f t="shared" si="1"/>
        <v>-78.599999999999994</v>
      </c>
    </row>
    <row r="48" spans="1:10" ht="35.25" customHeight="1" x14ac:dyDescent="0.35">
      <c r="A48" s="190"/>
      <c r="B48" s="206" t="s">
        <v>23</v>
      </c>
      <c r="C48" s="198">
        <v>121</v>
      </c>
      <c r="D48" s="204">
        <f>'9. ĐT làm công tác BVSK'!J10</f>
        <v>65.8</v>
      </c>
      <c r="E48" s="200">
        <f t="shared" si="1"/>
        <v>-55.2</v>
      </c>
    </row>
    <row r="49" spans="1:8" ht="35.25" customHeight="1" x14ac:dyDescent="0.35">
      <c r="A49" s="190"/>
      <c r="B49" s="215" t="s">
        <v>87</v>
      </c>
      <c r="C49" s="198">
        <f>'[1]Tổng hợp toàn bộ kinh phí'!$C$46</f>
        <v>47</v>
      </c>
      <c r="D49" s="204"/>
      <c r="E49" s="200"/>
    </row>
    <row r="50" spans="1:8" s="21" customFormat="1" ht="52.5" customHeight="1" x14ac:dyDescent="0.35">
      <c r="A50" s="190"/>
      <c r="B50" s="215" t="s">
        <v>28</v>
      </c>
      <c r="C50" s="198">
        <f>'9. ĐT làm công tác BVSK'!F11</f>
        <v>0</v>
      </c>
      <c r="D50" s="204">
        <f>'9. ĐT làm công tác BVSK'!J11</f>
        <v>0</v>
      </c>
      <c r="E50" s="200">
        <f t="shared" si="1"/>
        <v>0</v>
      </c>
    </row>
    <row r="51" spans="1:8" s="16" customFormat="1" ht="21" customHeight="1" x14ac:dyDescent="0.35">
      <c r="A51" s="216"/>
      <c r="B51" s="211" t="s">
        <v>2</v>
      </c>
      <c r="C51" s="217">
        <f>C6+C13+C14+C15+C18+C21+C28+C35+C43</f>
        <v>9463.5496629999998</v>
      </c>
      <c r="D51" s="217">
        <f t="shared" ref="D51" si="2">D6+D13+D14+D15+D18+D21+D28+D35+D43</f>
        <v>14416.198813399998</v>
      </c>
      <c r="E51" s="218">
        <f>E6+E13+E14+E15+E18+E21+E28+E35+E43</f>
        <v>4952.6491504000005</v>
      </c>
      <c r="H51" s="115"/>
    </row>
    <row r="53" spans="1:8" x14ac:dyDescent="0.35">
      <c r="C53" s="116"/>
    </row>
  </sheetData>
  <mergeCells count="3">
    <mergeCell ref="A3:E3"/>
    <mergeCell ref="A1:E1"/>
    <mergeCell ref="A2:E2"/>
  </mergeCells>
  <phoneticPr fontId="27" type="noConversion"/>
  <pageMargins left="0.25" right="0.25" top="0.25" bottom="0.35" header="0" footer="0"/>
  <pageSetup paperSize="9" scale="8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Layout" zoomScale="70" zoomScaleNormal="100" zoomScalePageLayoutView="70" workbookViewId="0">
      <selection sqref="A1:XFD1048576"/>
    </sheetView>
  </sheetViews>
  <sheetFormatPr defaultRowHeight="16.5" x14ac:dyDescent="0.35"/>
  <cols>
    <col min="1" max="1" width="6.1796875" style="57" customWidth="1"/>
    <col min="2" max="2" width="23.81640625" style="163" customWidth="1"/>
    <col min="3" max="4" width="11.54296875" style="163" customWidth="1"/>
    <col min="5" max="5" width="12.54296875" style="163" customWidth="1"/>
    <col min="6" max="6" width="11.54296875" style="164" customWidth="1"/>
    <col min="7" max="8" width="11.54296875" style="163" customWidth="1"/>
    <col min="9" max="9" width="13.36328125" style="163" customWidth="1"/>
    <col min="10" max="10" width="11.54296875" style="164" customWidth="1"/>
    <col min="11" max="11" width="12.81640625" style="164" customWidth="1"/>
    <col min="12" max="12" width="25.7265625" style="220" bestFit="1" customWidth="1"/>
    <col min="13" max="257" width="9.1796875" style="163"/>
    <col min="258" max="258" width="4.453125" style="163" customWidth="1"/>
    <col min="259" max="259" width="34" style="163" customWidth="1"/>
    <col min="260" max="260" width="9.26953125" style="163" customWidth="1"/>
    <col min="261" max="261" width="10.26953125" style="163" customWidth="1"/>
    <col min="262" max="262" width="7.453125" style="163" customWidth="1"/>
    <col min="263" max="263" width="13.7265625" style="163" customWidth="1"/>
    <col min="264" max="265" width="9.1796875" style="163"/>
    <col min="266" max="266" width="14.453125" style="163" customWidth="1"/>
    <col min="267" max="267" width="16.1796875" style="163" customWidth="1"/>
    <col min="268" max="268" width="25.7265625" style="163" bestFit="1" customWidth="1"/>
    <col min="269" max="513" width="9.1796875" style="163"/>
    <col min="514" max="514" width="4.453125" style="163" customWidth="1"/>
    <col min="515" max="515" width="34" style="163" customWidth="1"/>
    <col min="516" max="516" width="9.26953125" style="163" customWidth="1"/>
    <col min="517" max="517" width="10.26953125" style="163" customWidth="1"/>
    <col min="518" max="518" width="7.453125" style="163" customWidth="1"/>
    <col min="519" max="519" width="13.7265625" style="163" customWidth="1"/>
    <col min="520" max="521" width="9.1796875" style="163"/>
    <col min="522" max="522" width="14.453125" style="163" customWidth="1"/>
    <col min="523" max="523" width="16.1796875" style="163" customWidth="1"/>
    <col min="524" max="524" width="25.7265625" style="163" bestFit="1" customWidth="1"/>
    <col min="525" max="769" width="9.1796875" style="163"/>
    <col min="770" max="770" width="4.453125" style="163" customWidth="1"/>
    <col min="771" max="771" width="34" style="163" customWidth="1"/>
    <col min="772" max="772" width="9.26953125" style="163" customWidth="1"/>
    <col min="773" max="773" width="10.26953125" style="163" customWidth="1"/>
    <col min="774" max="774" width="7.453125" style="163" customWidth="1"/>
    <col min="775" max="775" width="13.7265625" style="163" customWidth="1"/>
    <col min="776" max="777" width="9.1796875" style="163"/>
    <col min="778" max="778" width="14.453125" style="163" customWidth="1"/>
    <col min="779" max="779" width="16.1796875" style="163" customWidth="1"/>
    <col min="780" max="780" width="25.7265625" style="163" bestFit="1" customWidth="1"/>
    <col min="781" max="1025" width="9.1796875" style="163"/>
    <col min="1026" max="1026" width="4.453125" style="163" customWidth="1"/>
    <col min="1027" max="1027" width="34" style="163" customWidth="1"/>
    <col min="1028" max="1028" width="9.26953125" style="163" customWidth="1"/>
    <col min="1029" max="1029" width="10.26953125" style="163" customWidth="1"/>
    <col min="1030" max="1030" width="7.453125" style="163" customWidth="1"/>
    <col min="1031" max="1031" width="13.7265625" style="163" customWidth="1"/>
    <col min="1032" max="1033" width="9.1796875" style="163"/>
    <col min="1034" max="1034" width="14.453125" style="163" customWidth="1"/>
    <col min="1035" max="1035" width="16.1796875" style="163" customWidth="1"/>
    <col min="1036" max="1036" width="25.7265625" style="163" bestFit="1" customWidth="1"/>
    <col min="1037" max="1281" width="9.1796875" style="163"/>
    <col min="1282" max="1282" width="4.453125" style="163" customWidth="1"/>
    <col min="1283" max="1283" width="34" style="163" customWidth="1"/>
    <col min="1284" max="1284" width="9.26953125" style="163" customWidth="1"/>
    <col min="1285" max="1285" width="10.26953125" style="163" customWidth="1"/>
    <col min="1286" max="1286" width="7.453125" style="163" customWidth="1"/>
    <col min="1287" max="1287" width="13.7265625" style="163" customWidth="1"/>
    <col min="1288" max="1289" width="9.1796875" style="163"/>
    <col min="1290" max="1290" width="14.453125" style="163" customWidth="1"/>
    <col min="1291" max="1291" width="16.1796875" style="163" customWidth="1"/>
    <col min="1292" max="1292" width="25.7265625" style="163" bestFit="1" customWidth="1"/>
    <col min="1293" max="1537" width="9.1796875" style="163"/>
    <col min="1538" max="1538" width="4.453125" style="163" customWidth="1"/>
    <col min="1539" max="1539" width="34" style="163" customWidth="1"/>
    <col min="1540" max="1540" width="9.26953125" style="163" customWidth="1"/>
    <col min="1541" max="1541" width="10.26953125" style="163" customWidth="1"/>
    <col min="1542" max="1542" width="7.453125" style="163" customWidth="1"/>
    <col min="1543" max="1543" width="13.7265625" style="163" customWidth="1"/>
    <col min="1544" max="1545" width="9.1796875" style="163"/>
    <col min="1546" max="1546" width="14.453125" style="163" customWidth="1"/>
    <col min="1547" max="1547" width="16.1796875" style="163" customWidth="1"/>
    <col min="1548" max="1548" width="25.7265625" style="163" bestFit="1" customWidth="1"/>
    <col min="1549" max="1793" width="9.1796875" style="163"/>
    <col min="1794" max="1794" width="4.453125" style="163" customWidth="1"/>
    <col min="1795" max="1795" width="34" style="163" customWidth="1"/>
    <col min="1796" max="1796" width="9.26953125" style="163" customWidth="1"/>
    <col min="1797" max="1797" width="10.26953125" style="163" customWidth="1"/>
    <col min="1798" max="1798" width="7.453125" style="163" customWidth="1"/>
    <col min="1799" max="1799" width="13.7265625" style="163" customWidth="1"/>
    <col min="1800" max="1801" width="9.1796875" style="163"/>
    <col min="1802" max="1802" width="14.453125" style="163" customWidth="1"/>
    <col min="1803" max="1803" width="16.1796875" style="163" customWidth="1"/>
    <col min="1804" max="1804" width="25.7265625" style="163" bestFit="1" customWidth="1"/>
    <col min="1805" max="2049" width="9.1796875" style="163"/>
    <col min="2050" max="2050" width="4.453125" style="163" customWidth="1"/>
    <col min="2051" max="2051" width="34" style="163" customWidth="1"/>
    <col min="2052" max="2052" width="9.26953125" style="163" customWidth="1"/>
    <col min="2053" max="2053" width="10.26953125" style="163" customWidth="1"/>
    <col min="2054" max="2054" width="7.453125" style="163" customWidth="1"/>
    <col min="2055" max="2055" width="13.7265625" style="163" customWidth="1"/>
    <col min="2056" max="2057" width="9.1796875" style="163"/>
    <col min="2058" max="2058" width="14.453125" style="163" customWidth="1"/>
    <col min="2059" max="2059" width="16.1796875" style="163" customWidth="1"/>
    <col min="2060" max="2060" width="25.7265625" style="163" bestFit="1" customWidth="1"/>
    <col min="2061" max="2305" width="9.1796875" style="163"/>
    <col min="2306" max="2306" width="4.453125" style="163" customWidth="1"/>
    <col min="2307" max="2307" width="34" style="163" customWidth="1"/>
    <col min="2308" max="2308" width="9.26953125" style="163" customWidth="1"/>
    <col min="2309" max="2309" width="10.26953125" style="163" customWidth="1"/>
    <col min="2310" max="2310" width="7.453125" style="163" customWidth="1"/>
    <col min="2311" max="2311" width="13.7265625" style="163" customWidth="1"/>
    <col min="2312" max="2313" width="9.1796875" style="163"/>
    <col min="2314" max="2314" width="14.453125" style="163" customWidth="1"/>
    <col min="2315" max="2315" width="16.1796875" style="163" customWidth="1"/>
    <col min="2316" max="2316" width="25.7265625" style="163" bestFit="1" customWidth="1"/>
    <col min="2317" max="2561" width="9.1796875" style="163"/>
    <col min="2562" max="2562" width="4.453125" style="163" customWidth="1"/>
    <col min="2563" max="2563" width="34" style="163" customWidth="1"/>
    <col min="2564" max="2564" width="9.26953125" style="163" customWidth="1"/>
    <col min="2565" max="2565" width="10.26953125" style="163" customWidth="1"/>
    <col min="2566" max="2566" width="7.453125" style="163" customWidth="1"/>
    <col min="2567" max="2567" width="13.7265625" style="163" customWidth="1"/>
    <col min="2568" max="2569" width="9.1796875" style="163"/>
    <col min="2570" max="2570" width="14.453125" style="163" customWidth="1"/>
    <col min="2571" max="2571" width="16.1796875" style="163" customWidth="1"/>
    <col min="2572" max="2572" width="25.7265625" style="163" bestFit="1" customWidth="1"/>
    <col min="2573" max="2817" width="9.1796875" style="163"/>
    <col min="2818" max="2818" width="4.453125" style="163" customWidth="1"/>
    <col min="2819" max="2819" width="34" style="163" customWidth="1"/>
    <col min="2820" max="2820" width="9.26953125" style="163" customWidth="1"/>
    <col min="2821" max="2821" width="10.26953125" style="163" customWidth="1"/>
    <col min="2822" max="2822" width="7.453125" style="163" customWidth="1"/>
    <col min="2823" max="2823" width="13.7265625" style="163" customWidth="1"/>
    <col min="2824" max="2825" width="9.1796875" style="163"/>
    <col min="2826" max="2826" width="14.453125" style="163" customWidth="1"/>
    <col min="2827" max="2827" width="16.1796875" style="163" customWidth="1"/>
    <col min="2828" max="2828" width="25.7265625" style="163" bestFit="1" customWidth="1"/>
    <col min="2829" max="3073" width="9.1796875" style="163"/>
    <col min="3074" max="3074" width="4.453125" style="163" customWidth="1"/>
    <col min="3075" max="3075" width="34" style="163" customWidth="1"/>
    <col min="3076" max="3076" width="9.26953125" style="163" customWidth="1"/>
    <col min="3077" max="3077" width="10.26953125" style="163" customWidth="1"/>
    <col min="3078" max="3078" width="7.453125" style="163" customWidth="1"/>
    <col min="3079" max="3079" width="13.7265625" style="163" customWidth="1"/>
    <col min="3080" max="3081" width="9.1796875" style="163"/>
    <col min="3082" max="3082" width="14.453125" style="163" customWidth="1"/>
    <col min="3083" max="3083" width="16.1796875" style="163" customWidth="1"/>
    <col min="3084" max="3084" width="25.7265625" style="163" bestFit="1" customWidth="1"/>
    <col min="3085" max="3329" width="9.1796875" style="163"/>
    <col min="3330" max="3330" width="4.453125" style="163" customWidth="1"/>
    <col min="3331" max="3331" width="34" style="163" customWidth="1"/>
    <col min="3332" max="3332" width="9.26953125" style="163" customWidth="1"/>
    <col min="3333" max="3333" width="10.26953125" style="163" customWidth="1"/>
    <col min="3334" max="3334" width="7.453125" style="163" customWidth="1"/>
    <col min="3335" max="3335" width="13.7265625" style="163" customWidth="1"/>
    <col min="3336" max="3337" width="9.1796875" style="163"/>
    <col min="3338" max="3338" width="14.453125" style="163" customWidth="1"/>
    <col min="3339" max="3339" width="16.1796875" style="163" customWidth="1"/>
    <col min="3340" max="3340" width="25.7265625" style="163" bestFit="1" customWidth="1"/>
    <col min="3341" max="3585" width="9.1796875" style="163"/>
    <col min="3586" max="3586" width="4.453125" style="163" customWidth="1"/>
    <col min="3587" max="3587" width="34" style="163" customWidth="1"/>
    <col min="3588" max="3588" width="9.26953125" style="163" customWidth="1"/>
    <col min="3589" max="3589" width="10.26953125" style="163" customWidth="1"/>
    <col min="3590" max="3590" width="7.453125" style="163" customWidth="1"/>
    <col min="3591" max="3591" width="13.7265625" style="163" customWidth="1"/>
    <col min="3592" max="3593" width="9.1796875" style="163"/>
    <col min="3594" max="3594" width="14.453125" style="163" customWidth="1"/>
    <col min="3595" max="3595" width="16.1796875" style="163" customWidth="1"/>
    <col min="3596" max="3596" width="25.7265625" style="163" bestFit="1" customWidth="1"/>
    <col min="3597" max="3841" width="9.1796875" style="163"/>
    <col min="3842" max="3842" width="4.453125" style="163" customWidth="1"/>
    <col min="3843" max="3843" width="34" style="163" customWidth="1"/>
    <col min="3844" max="3844" width="9.26953125" style="163" customWidth="1"/>
    <col min="3845" max="3845" width="10.26953125" style="163" customWidth="1"/>
    <col min="3846" max="3846" width="7.453125" style="163" customWidth="1"/>
    <col min="3847" max="3847" width="13.7265625" style="163" customWidth="1"/>
    <col min="3848" max="3849" width="9.1796875" style="163"/>
    <col min="3850" max="3850" width="14.453125" style="163" customWidth="1"/>
    <col min="3851" max="3851" width="16.1796875" style="163" customWidth="1"/>
    <col min="3852" max="3852" width="25.7265625" style="163" bestFit="1" customWidth="1"/>
    <col min="3853" max="4097" width="9.1796875" style="163"/>
    <col min="4098" max="4098" width="4.453125" style="163" customWidth="1"/>
    <col min="4099" max="4099" width="34" style="163" customWidth="1"/>
    <col min="4100" max="4100" width="9.26953125" style="163" customWidth="1"/>
    <col min="4101" max="4101" width="10.26953125" style="163" customWidth="1"/>
    <col min="4102" max="4102" width="7.453125" style="163" customWidth="1"/>
    <col min="4103" max="4103" width="13.7265625" style="163" customWidth="1"/>
    <col min="4104" max="4105" width="9.1796875" style="163"/>
    <col min="4106" max="4106" width="14.453125" style="163" customWidth="1"/>
    <col min="4107" max="4107" width="16.1796875" style="163" customWidth="1"/>
    <col min="4108" max="4108" width="25.7265625" style="163" bestFit="1" customWidth="1"/>
    <col min="4109" max="4353" width="9.1796875" style="163"/>
    <col min="4354" max="4354" width="4.453125" style="163" customWidth="1"/>
    <col min="4355" max="4355" width="34" style="163" customWidth="1"/>
    <col min="4356" max="4356" width="9.26953125" style="163" customWidth="1"/>
    <col min="4357" max="4357" width="10.26953125" style="163" customWidth="1"/>
    <col min="4358" max="4358" width="7.453125" style="163" customWidth="1"/>
    <col min="4359" max="4359" width="13.7265625" style="163" customWidth="1"/>
    <col min="4360" max="4361" width="9.1796875" style="163"/>
    <col min="4362" max="4362" width="14.453125" style="163" customWidth="1"/>
    <col min="4363" max="4363" width="16.1796875" style="163" customWidth="1"/>
    <col min="4364" max="4364" width="25.7265625" style="163" bestFit="1" customWidth="1"/>
    <col min="4365" max="4609" width="9.1796875" style="163"/>
    <col min="4610" max="4610" width="4.453125" style="163" customWidth="1"/>
    <col min="4611" max="4611" width="34" style="163" customWidth="1"/>
    <col min="4612" max="4612" width="9.26953125" style="163" customWidth="1"/>
    <col min="4613" max="4613" width="10.26953125" style="163" customWidth="1"/>
    <col min="4614" max="4614" width="7.453125" style="163" customWidth="1"/>
    <col min="4615" max="4615" width="13.7265625" style="163" customWidth="1"/>
    <col min="4616" max="4617" width="9.1796875" style="163"/>
    <col min="4618" max="4618" width="14.453125" style="163" customWidth="1"/>
    <col min="4619" max="4619" width="16.1796875" style="163" customWidth="1"/>
    <col min="4620" max="4620" width="25.7265625" style="163" bestFit="1" customWidth="1"/>
    <col min="4621" max="4865" width="9.1796875" style="163"/>
    <col min="4866" max="4866" width="4.453125" style="163" customWidth="1"/>
    <col min="4867" max="4867" width="34" style="163" customWidth="1"/>
    <col min="4868" max="4868" width="9.26953125" style="163" customWidth="1"/>
    <col min="4869" max="4869" width="10.26953125" style="163" customWidth="1"/>
    <col min="4870" max="4870" width="7.453125" style="163" customWidth="1"/>
    <col min="4871" max="4871" width="13.7265625" style="163" customWidth="1"/>
    <col min="4872" max="4873" width="9.1796875" style="163"/>
    <col min="4874" max="4874" width="14.453125" style="163" customWidth="1"/>
    <col min="4875" max="4875" width="16.1796875" style="163" customWidth="1"/>
    <col min="4876" max="4876" width="25.7265625" style="163" bestFit="1" customWidth="1"/>
    <col min="4877" max="5121" width="9.1796875" style="163"/>
    <col min="5122" max="5122" width="4.453125" style="163" customWidth="1"/>
    <col min="5123" max="5123" width="34" style="163" customWidth="1"/>
    <col min="5124" max="5124" width="9.26953125" style="163" customWidth="1"/>
    <col min="5125" max="5125" width="10.26953125" style="163" customWidth="1"/>
    <col min="5126" max="5126" width="7.453125" style="163" customWidth="1"/>
    <col min="5127" max="5127" width="13.7265625" style="163" customWidth="1"/>
    <col min="5128" max="5129" width="9.1796875" style="163"/>
    <col min="5130" max="5130" width="14.453125" style="163" customWidth="1"/>
    <col min="5131" max="5131" width="16.1796875" style="163" customWidth="1"/>
    <col min="5132" max="5132" width="25.7265625" style="163" bestFit="1" customWidth="1"/>
    <col min="5133" max="5377" width="9.1796875" style="163"/>
    <col min="5378" max="5378" width="4.453125" style="163" customWidth="1"/>
    <col min="5379" max="5379" width="34" style="163" customWidth="1"/>
    <col min="5380" max="5380" width="9.26953125" style="163" customWidth="1"/>
    <col min="5381" max="5381" width="10.26953125" style="163" customWidth="1"/>
    <col min="5382" max="5382" width="7.453125" style="163" customWidth="1"/>
    <col min="5383" max="5383" width="13.7265625" style="163" customWidth="1"/>
    <col min="5384" max="5385" width="9.1796875" style="163"/>
    <col min="5386" max="5386" width="14.453125" style="163" customWidth="1"/>
    <col min="5387" max="5387" width="16.1796875" style="163" customWidth="1"/>
    <col min="5388" max="5388" width="25.7265625" style="163" bestFit="1" customWidth="1"/>
    <col min="5389" max="5633" width="9.1796875" style="163"/>
    <col min="5634" max="5634" width="4.453125" style="163" customWidth="1"/>
    <col min="5635" max="5635" width="34" style="163" customWidth="1"/>
    <col min="5636" max="5636" width="9.26953125" style="163" customWidth="1"/>
    <col min="5637" max="5637" width="10.26953125" style="163" customWidth="1"/>
    <col min="5638" max="5638" width="7.453125" style="163" customWidth="1"/>
    <col min="5639" max="5639" width="13.7265625" style="163" customWidth="1"/>
    <col min="5640" max="5641" width="9.1796875" style="163"/>
    <col min="5642" max="5642" width="14.453125" style="163" customWidth="1"/>
    <col min="5643" max="5643" width="16.1796875" style="163" customWidth="1"/>
    <col min="5644" max="5644" width="25.7265625" style="163" bestFit="1" customWidth="1"/>
    <col min="5645" max="5889" width="9.1796875" style="163"/>
    <col min="5890" max="5890" width="4.453125" style="163" customWidth="1"/>
    <col min="5891" max="5891" width="34" style="163" customWidth="1"/>
    <col min="5892" max="5892" width="9.26953125" style="163" customWidth="1"/>
    <col min="5893" max="5893" width="10.26953125" style="163" customWidth="1"/>
    <col min="5894" max="5894" width="7.453125" style="163" customWidth="1"/>
    <col min="5895" max="5895" width="13.7265625" style="163" customWidth="1"/>
    <col min="5896" max="5897" width="9.1796875" style="163"/>
    <col min="5898" max="5898" width="14.453125" style="163" customWidth="1"/>
    <col min="5899" max="5899" width="16.1796875" style="163" customWidth="1"/>
    <col min="5900" max="5900" width="25.7265625" style="163" bestFit="1" customWidth="1"/>
    <col min="5901" max="6145" width="9.1796875" style="163"/>
    <col min="6146" max="6146" width="4.453125" style="163" customWidth="1"/>
    <col min="6147" max="6147" width="34" style="163" customWidth="1"/>
    <col min="6148" max="6148" width="9.26953125" style="163" customWidth="1"/>
    <col min="6149" max="6149" width="10.26953125" style="163" customWidth="1"/>
    <col min="6150" max="6150" width="7.453125" style="163" customWidth="1"/>
    <col min="6151" max="6151" width="13.7265625" style="163" customWidth="1"/>
    <col min="6152" max="6153" width="9.1796875" style="163"/>
    <col min="6154" max="6154" width="14.453125" style="163" customWidth="1"/>
    <col min="6155" max="6155" width="16.1796875" style="163" customWidth="1"/>
    <col min="6156" max="6156" width="25.7265625" style="163" bestFit="1" customWidth="1"/>
    <col min="6157" max="6401" width="9.1796875" style="163"/>
    <col min="6402" max="6402" width="4.453125" style="163" customWidth="1"/>
    <col min="6403" max="6403" width="34" style="163" customWidth="1"/>
    <col min="6404" max="6404" width="9.26953125" style="163" customWidth="1"/>
    <col min="6405" max="6405" width="10.26953125" style="163" customWidth="1"/>
    <col min="6406" max="6406" width="7.453125" style="163" customWidth="1"/>
    <col min="6407" max="6407" width="13.7265625" style="163" customWidth="1"/>
    <col min="6408" max="6409" width="9.1796875" style="163"/>
    <col min="6410" max="6410" width="14.453125" style="163" customWidth="1"/>
    <col min="6411" max="6411" width="16.1796875" style="163" customWidth="1"/>
    <col min="6412" max="6412" width="25.7265625" style="163" bestFit="1" customWidth="1"/>
    <col min="6413" max="6657" width="9.1796875" style="163"/>
    <col min="6658" max="6658" width="4.453125" style="163" customWidth="1"/>
    <col min="6659" max="6659" width="34" style="163" customWidth="1"/>
    <col min="6660" max="6660" width="9.26953125" style="163" customWidth="1"/>
    <col min="6661" max="6661" width="10.26953125" style="163" customWidth="1"/>
    <col min="6662" max="6662" width="7.453125" style="163" customWidth="1"/>
    <col min="6663" max="6663" width="13.7265625" style="163" customWidth="1"/>
    <col min="6664" max="6665" width="9.1796875" style="163"/>
    <col min="6666" max="6666" width="14.453125" style="163" customWidth="1"/>
    <col min="6667" max="6667" width="16.1796875" style="163" customWidth="1"/>
    <col min="6668" max="6668" width="25.7265625" style="163" bestFit="1" customWidth="1"/>
    <col min="6669" max="6913" width="9.1796875" style="163"/>
    <col min="6914" max="6914" width="4.453125" style="163" customWidth="1"/>
    <col min="6915" max="6915" width="34" style="163" customWidth="1"/>
    <col min="6916" max="6916" width="9.26953125" style="163" customWidth="1"/>
    <col min="6917" max="6917" width="10.26953125" style="163" customWidth="1"/>
    <col min="6918" max="6918" width="7.453125" style="163" customWidth="1"/>
    <col min="6919" max="6919" width="13.7265625" style="163" customWidth="1"/>
    <col min="6920" max="6921" width="9.1796875" style="163"/>
    <col min="6922" max="6922" width="14.453125" style="163" customWidth="1"/>
    <col min="6923" max="6923" width="16.1796875" style="163" customWidth="1"/>
    <col min="6924" max="6924" width="25.7265625" style="163" bestFit="1" customWidth="1"/>
    <col min="6925" max="7169" width="9.1796875" style="163"/>
    <col min="7170" max="7170" width="4.453125" style="163" customWidth="1"/>
    <col min="7171" max="7171" width="34" style="163" customWidth="1"/>
    <col min="7172" max="7172" width="9.26953125" style="163" customWidth="1"/>
    <col min="7173" max="7173" width="10.26953125" style="163" customWidth="1"/>
    <col min="7174" max="7174" width="7.453125" style="163" customWidth="1"/>
    <col min="7175" max="7175" width="13.7265625" style="163" customWidth="1"/>
    <col min="7176" max="7177" width="9.1796875" style="163"/>
    <col min="7178" max="7178" width="14.453125" style="163" customWidth="1"/>
    <col min="7179" max="7179" width="16.1796875" style="163" customWidth="1"/>
    <col min="7180" max="7180" width="25.7265625" style="163" bestFit="1" customWidth="1"/>
    <col min="7181" max="7425" width="9.1796875" style="163"/>
    <col min="7426" max="7426" width="4.453125" style="163" customWidth="1"/>
    <col min="7427" max="7427" width="34" style="163" customWidth="1"/>
    <col min="7428" max="7428" width="9.26953125" style="163" customWidth="1"/>
    <col min="7429" max="7429" width="10.26953125" style="163" customWidth="1"/>
    <col min="7430" max="7430" width="7.453125" style="163" customWidth="1"/>
    <col min="7431" max="7431" width="13.7265625" style="163" customWidth="1"/>
    <col min="7432" max="7433" width="9.1796875" style="163"/>
    <col min="7434" max="7434" width="14.453125" style="163" customWidth="1"/>
    <col min="7435" max="7435" width="16.1796875" style="163" customWidth="1"/>
    <col min="7436" max="7436" width="25.7265625" style="163" bestFit="1" customWidth="1"/>
    <col min="7437" max="7681" width="9.1796875" style="163"/>
    <col min="7682" max="7682" width="4.453125" style="163" customWidth="1"/>
    <col min="7683" max="7683" width="34" style="163" customWidth="1"/>
    <col min="7684" max="7684" width="9.26953125" style="163" customWidth="1"/>
    <col min="7685" max="7685" width="10.26953125" style="163" customWidth="1"/>
    <col min="7686" max="7686" width="7.453125" style="163" customWidth="1"/>
    <col min="7687" max="7687" width="13.7265625" style="163" customWidth="1"/>
    <col min="7688" max="7689" width="9.1796875" style="163"/>
    <col min="7690" max="7690" width="14.453125" style="163" customWidth="1"/>
    <col min="7691" max="7691" width="16.1796875" style="163" customWidth="1"/>
    <col min="7692" max="7692" width="25.7265625" style="163" bestFit="1" customWidth="1"/>
    <col min="7693" max="7937" width="9.1796875" style="163"/>
    <col min="7938" max="7938" width="4.453125" style="163" customWidth="1"/>
    <col min="7939" max="7939" width="34" style="163" customWidth="1"/>
    <col min="7940" max="7940" width="9.26953125" style="163" customWidth="1"/>
    <col min="7941" max="7941" width="10.26953125" style="163" customWidth="1"/>
    <col min="7942" max="7942" width="7.453125" style="163" customWidth="1"/>
    <col min="7943" max="7943" width="13.7265625" style="163" customWidth="1"/>
    <col min="7944" max="7945" width="9.1796875" style="163"/>
    <col min="7946" max="7946" width="14.453125" style="163" customWidth="1"/>
    <col min="7947" max="7947" width="16.1796875" style="163" customWidth="1"/>
    <col min="7948" max="7948" width="25.7265625" style="163" bestFit="1" customWidth="1"/>
    <col min="7949" max="8193" width="9.1796875" style="163"/>
    <col min="8194" max="8194" width="4.453125" style="163" customWidth="1"/>
    <col min="8195" max="8195" width="34" style="163" customWidth="1"/>
    <col min="8196" max="8196" width="9.26953125" style="163" customWidth="1"/>
    <col min="8197" max="8197" width="10.26953125" style="163" customWidth="1"/>
    <col min="8198" max="8198" width="7.453125" style="163" customWidth="1"/>
    <col min="8199" max="8199" width="13.7265625" style="163" customWidth="1"/>
    <col min="8200" max="8201" width="9.1796875" style="163"/>
    <col min="8202" max="8202" width="14.453125" style="163" customWidth="1"/>
    <col min="8203" max="8203" width="16.1796875" style="163" customWidth="1"/>
    <col min="8204" max="8204" width="25.7265625" style="163" bestFit="1" customWidth="1"/>
    <col min="8205" max="8449" width="9.1796875" style="163"/>
    <col min="8450" max="8450" width="4.453125" style="163" customWidth="1"/>
    <col min="8451" max="8451" width="34" style="163" customWidth="1"/>
    <col min="8452" max="8452" width="9.26953125" style="163" customWidth="1"/>
    <col min="8453" max="8453" width="10.26953125" style="163" customWidth="1"/>
    <col min="8454" max="8454" width="7.453125" style="163" customWidth="1"/>
    <col min="8455" max="8455" width="13.7265625" style="163" customWidth="1"/>
    <col min="8456" max="8457" width="9.1796875" style="163"/>
    <col min="8458" max="8458" width="14.453125" style="163" customWidth="1"/>
    <col min="8459" max="8459" width="16.1796875" style="163" customWidth="1"/>
    <col min="8460" max="8460" width="25.7265625" style="163" bestFit="1" customWidth="1"/>
    <col min="8461" max="8705" width="9.1796875" style="163"/>
    <col min="8706" max="8706" width="4.453125" style="163" customWidth="1"/>
    <col min="8707" max="8707" width="34" style="163" customWidth="1"/>
    <col min="8708" max="8708" width="9.26953125" style="163" customWidth="1"/>
    <col min="8709" max="8709" width="10.26953125" style="163" customWidth="1"/>
    <col min="8710" max="8710" width="7.453125" style="163" customWidth="1"/>
    <col min="8711" max="8711" width="13.7265625" style="163" customWidth="1"/>
    <col min="8712" max="8713" width="9.1796875" style="163"/>
    <col min="8714" max="8714" width="14.453125" style="163" customWidth="1"/>
    <col min="8715" max="8715" width="16.1796875" style="163" customWidth="1"/>
    <col min="8716" max="8716" width="25.7265625" style="163" bestFit="1" customWidth="1"/>
    <col min="8717" max="8961" width="9.1796875" style="163"/>
    <col min="8962" max="8962" width="4.453125" style="163" customWidth="1"/>
    <col min="8963" max="8963" width="34" style="163" customWidth="1"/>
    <col min="8964" max="8964" width="9.26953125" style="163" customWidth="1"/>
    <col min="8965" max="8965" width="10.26953125" style="163" customWidth="1"/>
    <col min="8966" max="8966" width="7.453125" style="163" customWidth="1"/>
    <col min="8967" max="8967" width="13.7265625" style="163" customWidth="1"/>
    <col min="8968" max="8969" width="9.1796875" style="163"/>
    <col min="8970" max="8970" width="14.453125" style="163" customWidth="1"/>
    <col min="8971" max="8971" width="16.1796875" style="163" customWidth="1"/>
    <col min="8972" max="8972" width="25.7265625" style="163" bestFit="1" customWidth="1"/>
    <col min="8973" max="9217" width="9.1796875" style="163"/>
    <col min="9218" max="9218" width="4.453125" style="163" customWidth="1"/>
    <col min="9219" max="9219" width="34" style="163" customWidth="1"/>
    <col min="9220" max="9220" width="9.26953125" style="163" customWidth="1"/>
    <col min="9221" max="9221" width="10.26953125" style="163" customWidth="1"/>
    <col min="9222" max="9222" width="7.453125" style="163" customWidth="1"/>
    <col min="9223" max="9223" width="13.7265625" style="163" customWidth="1"/>
    <col min="9224" max="9225" width="9.1796875" style="163"/>
    <col min="9226" max="9226" width="14.453125" style="163" customWidth="1"/>
    <col min="9227" max="9227" width="16.1796875" style="163" customWidth="1"/>
    <col min="9228" max="9228" width="25.7265625" style="163" bestFit="1" customWidth="1"/>
    <col min="9229" max="9473" width="9.1796875" style="163"/>
    <col min="9474" max="9474" width="4.453125" style="163" customWidth="1"/>
    <col min="9475" max="9475" width="34" style="163" customWidth="1"/>
    <col min="9476" max="9476" width="9.26953125" style="163" customWidth="1"/>
    <col min="9477" max="9477" width="10.26953125" style="163" customWidth="1"/>
    <col min="9478" max="9478" width="7.453125" style="163" customWidth="1"/>
    <col min="9479" max="9479" width="13.7265625" style="163" customWidth="1"/>
    <col min="9480" max="9481" width="9.1796875" style="163"/>
    <col min="9482" max="9482" width="14.453125" style="163" customWidth="1"/>
    <col min="9483" max="9483" width="16.1796875" style="163" customWidth="1"/>
    <col min="9484" max="9484" width="25.7265625" style="163" bestFit="1" customWidth="1"/>
    <col min="9485" max="9729" width="9.1796875" style="163"/>
    <col min="9730" max="9730" width="4.453125" style="163" customWidth="1"/>
    <col min="9731" max="9731" width="34" style="163" customWidth="1"/>
    <col min="9732" max="9732" width="9.26953125" style="163" customWidth="1"/>
    <col min="9733" max="9733" width="10.26953125" style="163" customWidth="1"/>
    <col min="9734" max="9734" width="7.453125" style="163" customWidth="1"/>
    <col min="9735" max="9735" width="13.7265625" style="163" customWidth="1"/>
    <col min="9736" max="9737" width="9.1796875" style="163"/>
    <col min="9738" max="9738" width="14.453125" style="163" customWidth="1"/>
    <col min="9739" max="9739" width="16.1796875" style="163" customWidth="1"/>
    <col min="9740" max="9740" width="25.7265625" style="163" bestFit="1" customWidth="1"/>
    <col min="9741" max="9985" width="9.1796875" style="163"/>
    <col min="9986" max="9986" width="4.453125" style="163" customWidth="1"/>
    <col min="9987" max="9987" width="34" style="163" customWidth="1"/>
    <col min="9988" max="9988" width="9.26953125" style="163" customWidth="1"/>
    <col min="9989" max="9989" width="10.26953125" style="163" customWidth="1"/>
    <col min="9990" max="9990" width="7.453125" style="163" customWidth="1"/>
    <col min="9991" max="9991" width="13.7265625" style="163" customWidth="1"/>
    <col min="9992" max="9993" width="9.1796875" style="163"/>
    <col min="9994" max="9994" width="14.453125" style="163" customWidth="1"/>
    <col min="9995" max="9995" width="16.1796875" style="163" customWidth="1"/>
    <col min="9996" max="9996" width="25.7265625" style="163" bestFit="1" customWidth="1"/>
    <col min="9997" max="10241" width="9.1796875" style="163"/>
    <col min="10242" max="10242" width="4.453125" style="163" customWidth="1"/>
    <col min="10243" max="10243" width="34" style="163" customWidth="1"/>
    <col min="10244" max="10244" width="9.26953125" style="163" customWidth="1"/>
    <col min="10245" max="10245" width="10.26953125" style="163" customWidth="1"/>
    <col min="10246" max="10246" width="7.453125" style="163" customWidth="1"/>
    <col min="10247" max="10247" width="13.7265625" style="163" customWidth="1"/>
    <col min="10248" max="10249" width="9.1796875" style="163"/>
    <col min="10250" max="10250" width="14.453125" style="163" customWidth="1"/>
    <col min="10251" max="10251" width="16.1796875" style="163" customWidth="1"/>
    <col min="10252" max="10252" width="25.7265625" style="163" bestFit="1" customWidth="1"/>
    <col min="10253" max="10497" width="9.1796875" style="163"/>
    <col min="10498" max="10498" width="4.453125" style="163" customWidth="1"/>
    <col min="10499" max="10499" width="34" style="163" customWidth="1"/>
    <col min="10500" max="10500" width="9.26953125" style="163" customWidth="1"/>
    <col min="10501" max="10501" width="10.26953125" style="163" customWidth="1"/>
    <col min="10502" max="10502" width="7.453125" style="163" customWidth="1"/>
    <col min="10503" max="10503" width="13.7265625" style="163" customWidth="1"/>
    <col min="10504" max="10505" width="9.1796875" style="163"/>
    <col min="10506" max="10506" width="14.453125" style="163" customWidth="1"/>
    <col min="10507" max="10507" width="16.1796875" style="163" customWidth="1"/>
    <col min="10508" max="10508" width="25.7265625" style="163" bestFit="1" customWidth="1"/>
    <col min="10509" max="10753" width="9.1796875" style="163"/>
    <col min="10754" max="10754" width="4.453125" style="163" customWidth="1"/>
    <col min="10755" max="10755" width="34" style="163" customWidth="1"/>
    <col min="10756" max="10756" width="9.26953125" style="163" customWidth="1"/>
    <col min="10757" max="10757" width="10.26953125" style="163" customWidth="1"/>
    <col min="10758" max="10758" width="7.453125" style="163" customWidth="1"/>
    <col min="10759" max="10759" width="13.7265625" style="163" customWidth="1"/>
    <col min="10760" max="10761" width="9.1796875" style="163"/>
    <col min="10762" max="10762" width="14.453125" style="163" customWidth="1"/>
    <col min="10763" max="10763" width="16.1796875" style="163" customWidth="1"/>
    <col min="10764" max="10764" width="25.7265625" style="163" bestFit="1" customWidth="1"/>
    <col min="10765" max="11009" width="9.1796875" style="163"/>
    <col min="11010" max="11010" width="4.453125" style="163" customWidth="1"/>
    <col min="11011" max="11011" width="34" style="163" customWidth="1"/>
    <col min="11012" max="11012" width="9.26953125" style="163" customWidth="1"/>
    <col min="11013" max="11013" width="10.26953125" style="163" customWidth="1"/>
    <col min="11014" max="11014" width="7.453125" style="163" customWidth="1"/>
    <col min="11015" max="11015" width="13.7265625" style="163" customWidth="1"/>
    <col min="11016" max="11017" width="9.1796875" style="163"/>
    <col min="11018" max="11018" width="14.453125" style="163" customWidth="1"/>
    <col min="11019" max="11019" width="16.1796875" style="163" customWidth="1"/>
    <col min="11020" max="11020" width="25.7265625" style="163" bestFit="1" customWidth="1"/>
    <col min="11021" max="11265" width="9.1796875" style="163"/>
    <col min="11266" max="11266" width="4.453125" style="163" customWidth="1"/>
    <col min="11267" max="11267" width="34" style="163" customWidth="1"/>
    <col min="11268" max="11268" width="9.26953125" style="163" customWidth="1"/>
    <col min="11269" max="11269" width="10.26953125" style="163" customWidth="1"/>
    <col min="11270" max="11270" width="7.453125" style="163" customWidth="1"/>
    <col min="11271" max="11271" width="13.7265625" style="163" customWidth="1"/>
    <col min="11272" max="11273" width="9.1796875" style="163"/>
    <col min="11274" max="11274" width="14.453125" style="163" customWidth="1"/>
    <col min="11275" max="11275" width="16.1796875" style="163" customWidth="1"/>
    <col min="11276" max="11276" width="25.7265625" style="163" bestFit="1" customWidth="1"/>
    <col min="11277" max="11521" width="9.1796875" style="163"/>
    <col min="11522" max="11522" width="4.453125" style="163" customWidth="1"/>
    <col min="11523" max="11523" width="34" style="163" customWidth="1"/>
    <col min="11524" max="11524" width="9.26953125" style="163" customWidth="1"/>
    <col min="11525" max="11525" width="10.26953125" style="163" customWidth="1"/>
    <col min="11526" max="11526" width="7.453125" style="163" customWidth="1"/>
    <col min="11527" max="11527" width="13.7265625" style="163" customWidth="1"/>
    <col min="11528" max="11529" width="9.1796875" style="163"/>
    <col min="11530" max="11530" width="14.453125" style="163" customWidth="1"/>
    <col min="11531" max="11531" width="16.1796875" style="163" customWidth="1"/>
    <col min="11532" max="11532" width="25.7265625" style="163" bestFit="1" customWidth="1"/>
    <col min="11533" max="11777" width="9.1796875" style="163"/>
    <col min="11778" max="11778" width="4.453125" style="163" customWidth="1"/>
    <col min="11779" max="11779" width="34" style="163" customWidth="1"/>
    <col min="11780" max="11780" width="9.26953125" style="163" customWidth="1"/>
    <col min="11781" max="11781" width="10.26953125" style="163" customWidth="1"/>
    <col min="11782" max="11782" width="7.453125" style="163" customWidth="1"/>
    <col min="11783" max="11783" width="13.7265625" style="163" customWidth="1"/>
    <col min="11784" max="11785" width="9.1796875" style="163"/>
    <col min="11786" max="11786" width="14.453125" style="163" customWidth="1"/>
    <col min="11787" max="11787" width="16.1796875" style="163" customWidth="1"/>
    <col min="11788" max="11788" width="25.7265625" style="163" bestFit="1" customWidth="1"/>
    <col min="11789" max="12033" width="9.1796875" style="163"/>
    <col min="12034" max="12034" width="4.453125" style="163" customWidth="1"/>
    <col min="12035" max="12035" width="34" style="163" customWidth="1"/>
    <col min="12036" max="12036" width="9.26953125" style="163" customWidth="1"/>
    <col min="12037" max="12037" width="10.26953125" style="163" customWidth="1"/>
    <col min="12038" max="12038" width="7.453125" style="163" customWidth="1"/>
    <col min="12039" max="12039" width="13.7265625" style="163" customWidth="1"/>
    <col min="12040" max="12041" width="9.1796875" style="163"/>
    <col min="12042" max="12042" width="14.453125" style="163" customWidth="1"/>
    <col min="12043" max="12043" width="16.1796875" style="163" customWidth="1"/>
    <col min="12044" max="12044" width="25.7265625" style="163" bestFit="1" customWidth="1"/>
    <col min="12045" max="12289" width="9.1796875" style="163"/>
    <col min="12290" max="12290" width="4.453125" style="163" customWidth="1"/>
    <col min="12291" max="12291" width="34" style="163" customWidth="1"/>
    <col min="12292" max="12292" width="9.26953125" style="163" customWidth="1"/>
    <col min="12293" max="12293" width="10.26953125" style="163" customWidth="1"/>
    <col min="12294" max="12294" width="7.453125" style="163" customWidth="1"/>
    <col min="12295" max="12295" width="13.7265625" style="163" customWidth="1"/>
    <col min="12296" max="12297" width="9.1796875" style="163"/>
    <col min="12298" max="12298" width="14.453125" style="163" customWidth="1"/>
    <col min="12299" max="12299" width="16.1796875" style="163" customWidth="1"/>
    <col min="12300" max="12300" width="25.7265625" style="163" bestFit="1" customWidth="1"/>
    <col min="12301" max="12545" width="9.1796875" style="163"/>
    <col min="12546" max="12546" width="4.453125" style="163" customWidth="1"/>
    <col min="12547" max="12547" width="34" style="163" customWidth="1"/>
    <col min="12548" max="12548" width="9.26953125" style="163" customWidth="1"/>
    <col min="12549" max="12549" width="10.26953125" style="163" customWidth="1"/>
    <col min="12550" max="12550" width="7.453125" style="163" customWidth="1"/>
    <col min="12551" max="12551" width="13.7265625" style="163" customWidth="1"/>
    <col min="12552" max="12553" width="9.1796875" style="163"/>
    <col min="12554" max="12554" width="14.453125" style="163" customWidth="1"/>
    <col min="12555" max="12555" width="16.1796875" style="163" customWidth="1"/>
    <col min="12556" max="12556" width="25.7265625" style="163" bestFit="1" customWidth="1"/>
    <col min="12557" max="12801" width="9.1796875" style="163"/>
    <col min="12802" max="12802" width="4.453125" style="163" customWidth="1"/>
    <col min="12803" max="12803" width="34" style="163" customWidth="1"/>
    <col min="12804" max="12804" width="9.26953125" style="163" customWidth="1"/>
    <col min="12805" max="12805" width="10.26953125" style="163" customWidth="1"/>
    <col min="12806" max="12806" width="7.453125" style="163" customWidth="1"/>
    <col min="12807" max="12807" width="13.7265625" style="163" customWidth="1"/>
    <col min="12808" max="12809" width="9.1796875" style="163"/>
    <col min="12810" max="12810" width="14.453125" style="163" customWidth="1"/>
    <col min="12811" max="12811" width="16.1796875" style="163" customWidth="1"/>
    <col min="12812" max="12812" width="25.7265625" style="163" bestFit="1" customWidth="1"/>
    <col min="12813" max="13057" width="9.1796875" style="163"/>
    <col min="13058" max="13058" width="4.453125" style="163" customWidth="1"/>
    <col min="13059" max="13059" width="34" style="163" customWidth="1"/>
    <col min="13060" max="13060" width="9.26953125" style="163" customWidth="1"/>
    <col min="13061" max="13061" width="10.26953125" style="163" customWidth="1"/>
    <col min="13062" max="13062" width="7.453125" style="163" customWidth="1"/>
    <col min="13063" max="13063" width="13.7265625" style="163" customWidth="1"/>
    <col min="13064" max="13065" width="9.1796875" style="163"/>
    <col min="13066" max="13066" width="14.453125" style="163" customWidth="1"/>
    <col min="13067" max="13067" width="16.1796875" style="163" customWidth="1"/>
    <col min="13068" max="13068" width="25.7265625" style="163" bestFit="1" customWidth="1"/>
    <col min="13069" max="13313" width="9.1796875" style="163"/>
    <col min="13314" max="13314" width="4.453125" style="163" customWidth="1"/>
    <col min="13315" max="13315" width="34" style="163" customWidth="1"/>
    <col min="13316" max="13316" width="9.26953125" style="163" customWidth="1"/>
    <col min="13317" max="13317" width="10.26953125" style="163" customWidth="1"/>
    <col min="13318" max="13318" width="7.453125" style="163" customWidth="1"/>
    <col min="13319" max="13319" width="13.7265625" style="163" customWidth="1"/>
    <col min="13320" max="13321" width="9.1796875" style="163"/>
    <col min="13322" max="13322" width="14.453125" style="163" customWidth="1"/>
    <col min="13323" max="13323" width="16.1796875" style="163" customWidth="1"/>
    <col min="13324" max="13324" width="25.7265625" style="163" bestFit="1" customWidth="1"/>
    <col min="13325" max="13569" width="9.1796875" style="163"/>
    <col min="13570" max="13570" width="4.453125" style="163" customWidth="1"/>
    <col min="13571" max="13571" width="34" style="163" customWidth="1"/>
    <col min="13572" max="13572" width="9.26953125" style="163" customWidth="1"/>
    <col min="13573" max="13573" width="10.26953125" style="163" customWidth="1"/>
    <col min="13574" max="13574" width="7.453125" style="163" customWidth="1"/>
    <col min="13575" max="13575" width="13.7265625" style="163" customWidth="1"/>
    <col min="13576" max="13577" width="9.1796875" style="163"/>
    <col min="13578" max="13578" width="14.453125" style="163" customWidth="1"/>
    <col min="13579" max="13579" width="16.1796875" style="163" customWidth="1"/>
    <col min="13580" max="13580" width="25.7265625" style="163" bestFit="1" customWidth="1"/>
    <col min="13581" max="13825" width="9.1796875" style="163"/>
    <col min="13826" max="13826" width="4.453125" style="163" customWidth="1"/>
    <col min="13827" max="13827" width="34" style="163" customWidth="1"/>
    <col min="13828" max="13828" width="9.26953125" style="163" customWidth="1"/>
    <col min="13829" max="13829" width="10.26953125" style="163" customWidth="1"/>
    <col min="13830" max="13830" width="7.453125" style="163" customWidth="1"/>
    <col min="13831" max="13831" width="13.7265625" style="163" customWidth="1"/>
    <col min="13832" max="13833" width="9.1796875" style="163"/>
    <col min="13834" max="13834" width="14.453125" style="163" customWidth="1"/>
    <col min="13835" max="13835" width="16.1796875" style="163" customWidth="1"/>
    <col min="13836" max="13836" width="25.7265625" style="163" bestFit="1" customWidth="1"/>
    <col min="13837" max="14081" width="9.1796875" style="163"/>
    <col min="14082" max="14082" width="4.453125" style="163" customWidth="1"/>
    <col min="14083" max="14083" width="34" style="163" customWidth="1"/>
    <col min="14084" max="14084" width="9.26953125" style="163" customWidth="1"/>
    <col min="14085" max="14085" width="10.26953125" style="163" customWidth="1"/>
    <col min="14086" max="14086" width="7.453125" style="163" customWidth="1"/>
    <col min="14087" max="14087" width="13.7265625" style="163" customWidth="1"/>
    <col min="14088" max="14089" width="9.1796875" style="163"/>
    <col min="14090" max="14090" width="14.453125" style="163" customWidth="1"/>
    <col min="14091" max="14091" width="16.1796875" style="163" customWidth="1"/>
    <col min="14092" max="14092" width="25.7265625" style="163" bestFit="1" customWidth="1"/>
    <col min="14093" max="14337" width="9.1796875" style="163"/>
    <col min="14338" max="14338" width="4.453125" style="163" customWidth="1"/>
    <col min="14339" max="14339" width="34" style="163" customWidth="1"/>
    <col min="14340" max="14340" width="9.26953125" style="163" customWidth="1"/>
    <col min="14341" max="14341" width="10.26953125" style="163" customWidth="1"/>
    <col min="14342" max="14342" width="7.453125" style="163" customWidth="1"/>
    <col min="14343" max="14343" width="13.7265625" style="163" customWidth="1"/>
    <col min="14344" max="14345" width="9.1796875" style="163"/>
    <col min="14346" max="14346" width="14.453125" style="163" customWidth="1"/>
    <col min="14347" max="14347" width="16.1796875" style="163" customWidth="1"/>
    <col min="14348" max="14348" width="25.7265625" style="163" bestFit="1" customWidth="1"/>
    <col min="14349" max="14593" width="9.1796875" style="163"/>
    <col min="14594" max="14594" width="4.453125" style="163" customWidth="1"/>
    <col min="14595" max="14595" width="34" style="163" customWidth="1"/>
    <col min="14596" max="14596" width="9.26953125" style="163" customWidth="1"/>
    <col min="14597" max="14597" width="10.26953125" style="163" customWidth="1"/>
    <col min="14598" max="14598" width="7.453125" style="163" customWidth="1"/>
    <col min="14599" max="14599" width="13.7265625" style="163" customWidth="1"/>
    <col min="14600" max="14601" width="9.1796875" style="163"/>
    <col min="14602" max="14602" width="14.453125" style="163" customWidth="1"/>
    <col min="14603" max="14603" width="16.1796875" style="163" customWidth="1"/>
    <col min="14604" max="14604" width="25.7265625" style="163" bestFit="1" customWidth="1"/>
    <col min="14605" max="14849" width="9.1796875" style="163"/>
    <col min="14850" max="14850" width="4.453125" style="163" customWidth="1"/>
    <col min="14851" max="14851" width="34" style="163" customWidth="1"/>
    <col min="14852" max="14852" width="9.26953125" style="163" customWidth="1"/>
    <col min="14853" max="14853" width="10.26953125" style="163" customWidth="1"/>
    <col min="14854" max="14854" width="7.453125" style="163" customWidth="1"/>
    <col min="14855" max="14855" width="13.7265625" style="163" customWidth="1"/>
    <col min="14856" max="14857" width="9.1796875" style="163"/>
    <col min="14858" max="14858" width="14.453125" style="163" customWidth="1"/>
    <col min="14859" max="14859" width="16.1796875" style="163" customWidth="1"/>
    <col min="14860" max="14860" width="25.7265625" style="163" bestFit="1" customWidth="1"/>
    <col min="14861" max="15105" width="9.1796875" style="163"/>
    <col min="15106" max="15106" width="4.453125" style="163" customWidth="1"/>
    <col min="15107" max="15107" width="34" style="163" customWidth="1"/>
    <col min="15108" max="15108" width="9.26953125" style="163" customWidth="1"/>
    <col min="15109" max="15109" width="10.26953125" style="163" customWidth="1"/>
    <col min="15110" max="15110" width="7.453125" style="163" customWidth="1"/>
    <col min="15111" max="15111" width="13.7265625" style="163" customWidth="1"/>
    <col min="15112" max="15113" width="9.1796875" style="163"/>
    <col min="15114" max="15114" width="14.453125" style="163" customWidth="1"/>
    <col min="15115" max="15115" width="16.1796875" style="163" customWidth="1"/>
    <col min="15116" max="15116" width="25.7265625" style="163" bestFit="1" customWidth="1"/>
    <col min="15117" max="15361" width="9.1796875" style="163"/>
    <col min="15362" max="15362" width="4.453125" style="163" customWidth="1"/>
    <col min="15363" max="15363" width="34" style="163" customWidth="1"/>
    <col min="15364" max="15364" width="9.26953125" style="163" customWidth="1"/>
    <col min="15365" max="15365" width="10.26953125" style="163" customWidth="1"/>
    <col min="15366" max="15366" width="7.453125" style="163" customWidth="1"/>
    <col min="15367" max="15367" width="13.7265625" style="163" customWidth="1"/>
    <col min="15368" max="15369" width="9.1796875" style="163"/>
    <col min="15370" max="15370" width="14.453125" style="163" customWidth="1"/>
    <col min="15371" max="15371" width="16.1796875" style="163" customWidth="1"/>
    <col min="15372" max="15372" width="25.7265625" style="163" bestFit="1" customWidth="1"/>
    <col min="15373" max="15617" width="9.1796875" style="163"/>
    <col min="15618" max="15618" width="4.453125" style="163" customWidth="1"/>
    <col min="15619" max="15619" width="34" style="163" customWidth="1"/>
    <col min="15620" max="15620" width="9.26953125" style="163" customWidth="1"/>
    <col min="15621" max="15621" width="10.26953125" style="163" customWidth="1"/>
    <col min="15622" max="15622" width="7.453125" style="163" customWidth="1"/>
    <col min="15623" max="15623" width="13.7265625" style="163" customWidth="1"/>
    <col min="15624" max="15625" width="9.1796875" style="163"/>
    <col min="15626" max="15626" width="14.453125" style="163" customWidth="1"/>
    <col min="15627" max="15627" width="16.1796875" style="163" customWidth="1"/>
    <col min="15628" max="15628" width="25.7265625" style="163" bestFit="1" customWidth="1"/>
    <col min="15629" max="15873" width="9.1796875" style="163"/>
    <col min="15874" max="15874" width="4.453125" style="163" customWidth="1"/>
    <col min="15875" max="15875" width="34" style="163" customWidth="1"/>
    <col min="15876" max="15876" width="9.26953125" style="163" customWidth="1"/>
    <col min="15877" max="15877" width="10.26953125" style="163" customWidth="1"/>
    <col min="15878" max="15878" width="7.453125" style="163" customWidth="1"/>
    <col min="15879" max="15879" width="13.7265625" style="163" customWidth="1"/>
    <col min="15880" max="15881" width="9.1796875" style="163"/>
    <col min="15882" max="15882" width="14.453125" style="163" customWidth="1"/>
    <col min="15883" max="15883" width="16.1796875" style="163" customWidth="1"/>
    <col min="15884" max="15884" width="25.7265625" style="163" bestFit="1" customWidth="1"/>
    <col min="15885" max="16129" width="9.1796875" style="163"/>
    <col min="16130" max="16130" width="4.453125" style="163" customWidth="1"/>
    <col min="16131" max="16131" width="34" style="163" customWidth="1"/>
    <col min="16132" max="16132" width="9.26953125" style="163" customWidth="1"/>
    <col min="16133" max="16133" width="10.26953125" style="163" customWidth="1"/>
    <col min="16134" max="16134" width="7.453125" style="163" customWidth="1"/>
    <col min="16135" max="16135" width="13.7265625" style="163" customWidth="1"/>
    <col min="16136" max="16137" width="9.1796875" style="163"/>
    <col min="16138" max="16138" width="14.453125" style="163" customWidth="1"/>
    <col min="16139" max="16139" width="16.1796875" style="163" customWidth="1"/>
    <col min="16140" max="16140" width="25.7265625" style="163" bestFit="1" customWidth="1"/>
    <col min="16141" max="16384" width="9.1796875" style="163"/>
  </cols>
  <sheetData>
    <row r="1" spans="1:12" ht="44.25" customHeight="1" x14ac:dyDescent="0.35">
      <c r="A1" s="264" t="s">
        <v>39</v>
      </c>
      <c r="B1" s="264"/>
      <c r="C1" s="264"/>
      <c r="D1" s="264"/>
      <c r="E1" s="264"/>
      <c r="F1" s="264"/>
      <c r="G1" s="264"/>
      <c r="H1" s="264"/>
      <c r="I1" s="264"/>
      <c r="J1" s="264"/>
      <c r="K1" s="264"/>
    </row>
    <row r="2" spans="1:12" ht="24" customHeight="1" x14ac:dyDescent="0.35">
      <c r="A2" s="51"/>
      <c r="B2" s="221"/>
      <c r="C2" s="221"/>
      <c r="D2" s="221"/>
      <c r="E2" s="221"/>
      <c r="F2" s="222"/>
      <c r="G2" s="221"/>
      <c r="H2" s="221"/>
      <c r="I2" s="221"/>
      <c r="J2" s="272" t="s">
        <v>71</v>
      </c>
      <c r="K2" s="272"/>
    </row>
    <row r="3" spans="1:12" ht="51" customHeight="1" x14ac:dyDescent="0.35">
      <c r="A3" s="265" t="s">
        <v>25</v>
      </c>
      <c r="B3" s="266" t="s">
        <v>4</v>
      </c>
      <c r="C3" s="269" t="s">
        <v>69</v>
      </c>
      <c r="D3" s="270"/>
      <c r="E3" s="270"/>
      <c r="F3" s="271"/>
      <c r="G3" s="269" t="s">
        <v>55</v>
      </c>
      <c r="H3" s="270"/>
      <c r="I3" s="270"/>
      <c r="J3" s="271"/>
      <c r="K3" s="267" t="s">
        <v>6</v>
      </c>
    </row>
    <row r="4" spans="1:12" s="148" customFormat="1" ht="93" customHeight="1" x14ac:dyDescent="0.35">
      <c r="A4" s="265"/>
      <c r="B4" s="266"/>
      <c r="C4" s="155" t="s">
        <v>5</v>
      </c>
      <c r="D4" s="155" t="s">
        <v>7</v>
      </c>
      <c r="E4" s="155" t="s">
        <v>59</v>
      </c>
      <c r="F4" s="136" t="s">
        <v>83</v>
      </c>
      <c r="G4" s="155" t="s">
        <v>5</v>
      </c>
      <c r="H4" s="155" t="s">
        <v>7</v>
      </c>
      <c r="I4" s="155" t="s">
        <v>59</v>
      </c>
      <c r="J4" s="136" t="s">
        <v>84</v>
      </c>
      <c r="K4" s="267"/>
      <c r="L4" s="223"/>
    </row>
    <row r="5" spans="1:12" ht="27.75" customHeight="1" x14ac:dyDescent="0.35">
      <c r="A5" s="72">
        <v>1</v>
      </c>
      <c r="B5" s="71" t="s">
        <v>47</v>
      </c>
      <c r="C5" s="87">
        <v>1</v>
      </c>
      <c r="D5" s="88">
        <v>1.5</v>
      </c>
      <c r="E5" s="60">
        <v>1</v>
      </c>
      <c r="F5" s="145">
        <f>C5*D5*E5</f>
        <v>1.5</v>
      </c>
      <c r="G5" s="28">
        <f>C5*108%</f>
        <v>1.08</v>
      </c>
      <c r="H5" s="88">
        <v>1.5</v>
      </c>
      <c r="I5" s="60">
        <v>1</v>
      </c>
      <c r="J5" s="137">
        <f>G5*H5*I5</f>
        <v>1.62</v>
      </c>
      <c r="K5" s="137">
        <f>J5-F5</f>
        <v>0.12000000000000011</v>
      </c>
    </row>
    <row r="6" spans="1:12" ht="27.75" customHeight="1" x14ac:dyDescent="0.35">
      <c r="A6" s="72">
        <v>2</v>
      </c>
      <c r="B6" s="71" t="s">
        <v>48</v>
      </c>
      <c r="C6" s="87">
        <v>4</v>
      </c>
      <c r="D6" s="88">
        <v>1</v>
      </c>
      <c r="E6" s="60">
        <v>1</v>
      </c>
      <c r="F6" s="145">
        <f>C6*D6*E6</f>
        <v>4</v>
      </c>
      <c r="G6" s="28">
        <f>C6*105%</f>
        <v>4.2</v>
      </c>
      <c r="H6" s="88">
        <v>1</v>
      </c>
      <c r="I6" s="60">
        <v>1</v>
      </c>
      <c r="J6" s="137">
        <f>G6*H6*I6</f>
        <v>4.2</v>
      </c>
      <c r="K6" s="137">
        <f t="shared" ref="K6:K9" si="0">J6-F6</f>
        <v>0.20000000000000018</v>
      </c>
    </row>
    <row r="7" spans="1:12" ht="27.75" customHeight="1" x14ac:dyDescent="0.35">
      <c r="A7" s="72">
        <v>3</v>
      </c>
      <c r="B7" s="71" t="s">
        <v>49</v>
      </c>
      <c r="C7" s="87">
        <v>42</v>
      </c>
      <c r="D7" s="88">
        <v>0.8</v>
      </c>
      <c r="E7" s="60">
        <v>1</v>
      </c>
      <c r="F7" s="145">
        <f>C7*D7*E7</f>
        <v>33.6</v>
      </c>
      <c r="G7" s="28">
        <f>C7*129%</f>
        <v>54.18</v>
      </c>
      <c r="H7" s="88">
        <v>0.8</v>
      </c>
      <c r="I7" s="60">
        <v>1</v>
      </c>
      <c r="J7" s="137">
        <f>G7*H7*I7</f>
        <v>43.344000000000001</v>
      </c>
      <c r="K7" s="137">
        <f t="shared" si="0"/>
        <v>9.7439999999999998</v>
      </c>
    </row>
    <row r="8" spans="1:12" ht="27.75" customHeight="1" x14ac:dyDescent="0.35">
      <c r="A8" s="72">
        <v>4</v>
      </c>
      <c r="B8" s="71" t="s">
        <v>50</v>
      </c>
      <c r="C8" s="87">
        <v>42</v>
      </c>
      <c r="D8" s="88">
        <v>0.6</v>
      </c>
      <c r="E8" s="60">
        <v>1</v>
      </c>
      <c r="F8" s="145">
        <f>C8*D8*E8</f>
        <v>25.2</v>
      </c>
      <c r="G8" s="28">
        <f>C8*151%</f>
        <v>63.42</v>
      </c>
      <c r="H8" s="88">
        <v>0.6</v>
      </c>
      <c r="I8" s="60">
        <v>1</v>
      </c>
      <c r="J8" s="137">
        <f t="shared" ref="J8:J10" si="1">G8*H8*I8</f>
        <v>38.052</v>
      </c>
      <c r="K8" s="137">
        <f t="shared" si="0"/>
        <v>12.852</v>
      </c>
    </row>
    <row r="9" spans="1:12" ht="27.75" customHeight="1" x14ac:dyDescent="0.35">
      <c r="A9" s="72">
        <v>5</v>
      </c>
      <c r="B9" s="71" t="s">
        <v>66</v>
      </c>
      <c r="C9" s="87">
        <v>17</v>
      </c>
      <c r="D9" s="88">
        <v>0.6</v>
      </c>
      <c r="E9" s="60">
        <v>1</v>
      </c>
      <c r="F9" s="145">
        <f>C9*D9*E9</f>
        <v>10.199999999999999</v>
      </c>
      <c r="G9" s="28">
        <f>C9*126%</f>
        <v>21.42</v>
      </c>
      <c r="H9" s="88">
        <v>0.6</v>
      </c>
      <c r="I9" s="60">
        <v>1</v>
      </c>
      <c r="J9" s="137">
        <f t="shared" si="1"/>
        <v>12.852</v>
      </c>
      <c r="K9" s="137">
        <f t="shared" si="0"/>
        <v>2.652000000000001</v>
      </c>
    </row>
    <row r="10" spans="1:12" ht="27.75" customHeight="1" x14ac:dyDescent="0.35">
      <c r="A10" s="37">
        <v>6</v>
      </c>
      <c r="B10" s="71" t="s">
        <v>82</v>
      </c>
      <c r="C10" s="87"/>
      <c r="D10" s="88"/>
      <c r="E10" s="60"/>
      <c r="F10" s="145"/>
      <c r="G10" s="61">
        <v>165</v>
      </c>
      <c r="H10" s="88">
        <v>0.6</v>
      </c>
      <c r="I10" s="60">
        <v>1</v>
      </c>
      <c r="J10" s="137">
        <f t="shared" si="1"/>
        <v>99</v>
      </c>
      <c r="K10" s="137">
        <f>J10-F10</f>
        <v>99</v>
      </c>
    </row>
    <row r="11" spans="1:12" s="148" customFormat="1" ht="27.75" customHeight="1" x14ac:dyDescent="0.35">
      <c r="A11" s="156"/>
      <c r="B11" s="40" t="s">
        <v>2</v>
      </c>
      <c r="C11" s="76">
        <f>SUM(C5:C9)</f>
        <v>106</v>
      </c>
      <c r="D11" s="29"/>
      <c r="E11" s="29"/>
      <c r="F11" s="146">
        <f>SUM(F5:F9)</f>
        <v>74.5</v>
      </c>
      <c r="G11" s="29">
        <f>SUM(G5:G10)</f>
        <v>309.3</v>
      </c>
      <c r="H11" s="29"/>
      <c r="I11" s="29"/>
      <c r="J11" s="143">
        <f>SUM(J5:J10)</f>
        <v>199.06800000000001</v>
      </c>
      <c r="K11" s="143">
        <f>J11-F11</f>
        <v>124.56800000000001</v>
      </c>
      <c r="L11" s="223"/>
    </row>
    <row r="12" spans="1:12" x14ac:dyDescent="0.35">
      <c r="B12" s="273"/>
      <c r="C12" s="273"/>
      <c r="D12" s="273"/>
      <c r="E12" s="273"/>
      <c r="F12" s="273"/>
      <c r="G12" s="273"/>
      <c r="H12" s="273"/>
      <c r="I12" s="273"/>
      <c r="J12" s="273"/>
      <c r="K12" s="273"/>
    </row>
    <row r="13" spans="1:12" s="148" customFormat="1" x14ac:dyDescent="0.35">
      <c r="A13" s="57"/>
      <c r="B13" s="275" t="s">
        <v>70</v>
      </c>
      <c r="C13" s="275"/>
      <c r="D13" s="275"/>
      <c r="E13" s="275"/>
      <c r="F13" s="275"/>
      <c r="G13" s="275"/>
      <c r="H13" s="275"/>
      <c r="I13" s="275"/>
      <c r="J13" s="275"/>
      <c r="K13" s="275"/>
      <c r="L13" s="275"/>
    </row>
    <row r="14" spans="1:12" s="149" customFormat="1" x14ac:dyDescent="0.35">
      <c r="A14" s="162"/>
      <c r="B14" s="219" t="s">
        <v>94</v>
      </c>
      <c r="F14" s="147"/>
      <c r="H14" s="274"/>
      <c r="I14" s="274"/>
      <c r="J14" s="274"/>
      <c r="K14" s="274"/>
      <c r="L14" s="224"/>
    </row>
    <row r="15" spans="1:12" s="148" customFormat="1" x14ac:dyDescent="0.35">
      <c r="A15" s="57"/>
      <c r="B15" s="163"/>
      <c r="F15" s="144"/>
      <c r="H15" s="268"/>
      <c r="I15" s="268"/>
      <c r="J15" s="268"/>
      <c r="K15" s="268"/>
      <c r="L15" s="223"/>
    </row>
    <row r="16" spans="1:12" s="148" customFormat="1" x14ac:dyDescent="0.35">
      <c r="A16" s="57"/>
      <c r="B16" s="163"/>
      <c r="F16" s="144"/>
      <c r="H16" s="268"/>
      <c r="I16" s="268"/>
      <c r="J16" s="268"/>
      <c r="K16" s="268"/>
      <c r="L16" s="223"/>
    </row>
    <row r="17" spans="1:12" s="148" customFormat="1" x14ac:dyDescent="0.35">
      <c r="A17" s="57"/>
      <c r="B17" s="163"/>
      <c r="F17" s="144"/>
      <c r="H17" s="268"/>
      <c r="I17" s="268"/>
      <c r="J17" s="268"/>
      <c r="K17" s="268"/>
      <c r="L17" s="223"/>
    </row>
    <row r="18" spans="1:12" s="148" customFormat="1" x14ac:dyDescent="0.35">
      <c r="A18" s="57"/>
      <c r="B18" s="163"/>
      <c r="F18" s="144"/>
      <c r="H18" s="268"/>
      <c r="I18" s="268"/>
      <c r="J18" s="268"/>
      <c r="K18" s="268"/>
      <c r="L18" s="223"/>
    </row>
    <row r="19" spans="1:12" s="148" customFormat="1" x14ac:dyDescent="0.35">
      <c r="A19" s="57"/>
      <c r="B19" s="163"/>
      <c r="F19" s="144"/>
      <c r="J19" s="144"/>
      <c r="K19" s="144"/>
      <c r="L19" s="223"/>
    </row>
    <row r="22" spans="1:12" x14ac:dyDescent="0.35">
      <c r="A22" s="48"/>
      <c r="B22" s="148"/>
    </row>
    <row r="23" spans="1:12" x14ac:dyDescent="0.35">
      <c r="A23" s="48"/>
      <c r="B23" s="148"/>
    </row>
    <row r="24" spans="1:12" x14ac:dyDescent="0.35">
      <c r="A24" s="48"/>
      <c r="B24" s="148"/>
    </row>
    <row r="25" spans="1:12" x14ac:dyDescent="0.35">
      <c r="A25" s="48"/>
      <c r="B25" s="148"/>
    </row>
    <row r="26" spans="1:12" x14ac:dyDescent="0.35">
      <c r="A26" s="48"/>
      <c r="B26" s="148"/>
    </row>
    <row r="27" spans="1:12" x14ac:dyDescent="0.35">
      <c r="A27" s="48"/>
      <c r="B27" s="148"/>
    </row>
    <row r="28" spans="1:12" x14ac:dyDescent="0.35">
      <c r="A28" s="48"/>
      <c r="B28" s="148"/>
    </row>
  </sheetData>
  <mergeCells count="14">
    <mergeCell ref="A1:K1"/>
    <mergeCell ref="A3:A4"/>
    <mergeCell ref="B3:B4"/>
    <mergeCell ref="K3:K4"/>
    <mergeCell ref="H18:K18"/>
    <mergeCell ref="C3:F3"/>
    <mergeCell ref="G3:J3"/>
    <mergeCell ref="J2:K2"/>
    <mergeCell ref="B12:K12"/>
    <mergeCell ref="H14:K14"/>
    <mergeCell ref="H15:K15"/>
    <mergeCell ref="H16:K16"/>
    <mergeCell ref="H17:K17"/>
    <mergeCell ref="B13:L13"/>
  </mergeCells>
  <phoneticPr fontId="27" type="noConversion"/>
  <pageMargins left="0.32043650793650796" right="0.25" top="0.54370078700000002" bottom="0" header="0.25" footer="0"/>
  <pageSetup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view="pageLayout" zoomScale="70" zoomScaleNormal="100" zoomScalePageLayoutView="70" workbookViewId="0">
      <selection activeCell="B9" sqref="B9"/>
    </sheetView>
  </sheetViews>
  <sheetFormatPr defaultRowHeight="16.5" x14ac:dyDescent="0.35"/>
  <cols>
    <col min="1" max="1" width="5.453125" style="57" customWidth="1"/>
    <col min="2" max="2" width="24.1796875" style="53" customWidth="1"/>
    <col min="3" max="3" width="15.7265625" style="237" customWidth="1"/>
    <col min="4" max="4" width="9" style="237" customWidth="1"/>
    <col min="5" max="5" width="11.1796875" style="238" customWidth="1"/>
    <col min="6" max="6" width="14.7265625" style="237" customWidth="1"/>
    <col min="7" max="7" width="15.7265625" style="53" customWidth="1"/>
    <col min="8" max="8" width="14.453125" style="239" customWidth="1"/>
    <col min="9" max="9" width="14.453125" style="240" customWidth="1"/>
    <col min="10" max="10" width="25.7265625" style="225" bestFit="1" customWidth="1"/>
    <col min="11" max="255" width="9.1796875" style="53"/>
    <col min="256" max="256" width="4.453125" style="53" customWidth="1"/>
    <col min="257" max="257" width="34" style="53" customWidth="1"/>
    <col min="258" max="258" width="9.26953125" style="53" customWidth="1"/>
    <col min="259" max="259" width="10.26953125" style="53" customWidth="1"/>
    <col min="260" max="260" width="7.453125" style="53" customWidth="1"/>
    <col min="261" max="261" width="13.7265625" style="53" customWidth="1"/>
    <col min="262" max="263" width="9.1796875" style="53"/>
    <col min="264" max="264" width="14.453125" style="53" customWidth="1"/>
    <col min="265" max="265" width="16.1796875" style="53" customWidth="1"/>
    <col min="266" max="266" width="25.7265625" style="53" bestFit="1" customWidth="1"/>
    <col min="267" max="511" width="9.1796875" style="53"/>
    <col min="512" max="512" width="4.453125" style="53" customWidth="1"/>
    <col min="513" max="513" width="34" style="53" customWidth="1"/>
    <col min="514" max="514" width="9.26953125" style="53" customWidth="1"/>
    <col min="515" max="515" width="10.26953125" style="53" customWidth="1"/>
    <col min="516" max="516" width="7.453125" style="53" customWidth="1"/>
    <col min="517" max="517" width="13.7265625" style="53" customWidth="1"/>
    <col min="518" max="519" width="9.1796875" style="53"/>
    <col min="520" max="520" width="14.453125" style="53" customWidth="1"/>
    <col min="521" max="521" width="16.1796875" style="53" customWidth="1"/>
    <col min="522" max="522" width="25.7265625" style="53" bestFit="1" customWidth="1"/>
    <col min="523" max="767" width="9.1796875" style="53"/>
    <col min="768" max="768" width="4.453125" style="53" customWidth="1"/>
    <col min="769" max="769" width="34" style="53" customWidth="1"/>
    <col min="770" max="770" width="9.26953125" style="53" customWidth="1"/>
    <col min="771" max="771" width="10.26953125" style="53" customWidth="1"/>
    <col min="772" max="772" width="7.453125" style="53" customWidth="1"/>
    <col min="773" max="773" width="13.7265625" style="53" customWidth="1"/>
    <col min="774" max="775" width="9.1796875" style="53"/>
    <col min="776" max="776" width="14.453125" style="53" customWidth="1"/>
    <col min="777" max="777" width="16.1796875" style="53" customWidth="1"/>
    <col min="778" max="778" width="25.7265625" style="53" bestFit="1" customWidth="1"/>
    <col min="779" max="1023" width="9.1796875" style="53"/>
    <col min="1024" max="1024" width="4.453125" style="53" customWidth="1"/>
    <col min="1025" max="1025" width="34" style="53" customWidth="1"/>
    <col min="1026" max="1026" width="9.26953125" style="53" customWidth="1"/>
    <col min="1027" max="1027" width="10.26953125" style="53" customWidth="1"/>
    <col min="1028" max="1028" width="7.453125" style="53" customWidth="1"/>
    <col min="1029" max="1029" width="13.7265625" style="53" customWidth="1"/>
    <col min="1030" max="1031" width="9.1796875" style="53"/>
    <col min="1032" max="1032" width="14.453125" style="53" customWidth="1"/>
    <col min="1033" max="1033" width="16.1796875" style="53" customWidth="1"/>
    <col min="1034" max="1034" width="25.7265625" style="53" bestFit="1" customWidth="1"/>
    <col min="1035" max="1279" width="9.1796875" style="53"/>
    <col min="1280" max="1280" width="4.453125" style="53" customWidth="1"/>
    <col min="1281" max="1281" width="34" style="53" customWidth="1"/>
    <col min="1282" max="1282" width="9.26953125" style="53" customWidth="1"/>
    <col min="1283" max="1283" width="10.26953125" style="53" customWidth="1"/>
    <col min="1284" max="1284" width="7.453125" style="53" customWidth="1"/>
    <col min="1285" max="1285" width="13.7265625" style="53" customWidth="1"/>
    <col min="1286" max="1287" width="9.1796875" style="53"/>
    <col min="1288" max="1288" width="14.453125" style="53" customWidth="1"/>
    <col min="1289" max="1289" width="16.1796875" style="53" customWidth="1"/>
    <col min="1290" max="1290" width="25.7265625" style="53" bestFit="1" customWidth="1"/>
    <col min="1291" max="1535" width="9.1796875" style="53"/>
    <col min="1536" max="1536" width="4.453125" style="53" customWidth="1"/>
    <col min="1537" max="1537" width="34" style="53" customWidth="1"/>
    <col min="1538" max="1538" width="9.26953125" style="53" customWidth="1"/>
    <col min="1539" max="1539" width="10.26953125" style="53" customWidth="1"/>
    <col min="1540" max="1540" width="7.453125" style="53" customWidth="1"/>
    <col min="1541" max="1541" width="13.7265625" style="53" customWidth="1"/>
    <col min="1542" max="1543" width="9.1796875" style="53"/>
    <col min="1544" max="1544" width="14.453125" style="53" customWidth="1"/>
    <col min="1545" max="1545" width="16.1796875" style="53" customWidth="1"/>
    <col min="1546" max="1546" width="25.7265625" style="53" bestFit="1" customWidth="1"/>
    <col min="1547" max="1791" width="9.1796875" style="53"/>
    <col min="1792" max="1792" width="4.453125" style="53" customWidth="1"/>
    <col min="1793" max="1793" width="34" style="53" customWidth="1"/>
    <col min="1794" max="1794" width="9.26953125" style="53" customWidth="1"/>
    <col min="1795" max="1795" width="10.26953125" style="53" customWidth="1"/>
    <col min="1796" max="1796" width="7.453125" style="53" customWidth="1"/>
    <col min="1797" max="1797" width="13.7265625" style="53" customWidth="1"/>
    <col min="1798" max="1799" width="9.1796875" style="53"/>
    <col min="1800" max="1800" width="14.453125" style="53" customWidth="1"/>
    <col min="1801" max="1801" width="16.1796875" style="53" customWidth="1"/>
    <col min="1802" max="1802" width="25.7265625" style="53" bestFit="1" customWidth="1"/>
    <col min="1803" max="2047" width="9.1796875" style="53"/>
    <col min="2048" max="2048" width="4.453125" style="53" customWidth="1"/>
    <col min="2049" max="2049" width="34" style="53" customWidth="1"/>
    <col min="2050" max="2050" width="9.26953125" style="53" customWidth="1"/>
    <col min="2051" max="2051" width="10.26953125" style="53" customWidth="1"/>
    <col min="2052" max="2052" width="7.453125" style="53" customWidth="1"/>
    <col min="2053" max="2053" width="13.7265625" style="53" customWidth="1"/>
    <col min="2054" max="2055" width="9.1796875" style="53"/>
    <col min="2056" max="2056" width="14.453125" style="53" customWidth="1"/>
    <col min="2057" max="2057" width="16.1796875" style="53" customWidth="1"/>
    <col min="2058" max="2058" width="25.7265625" style="53" bestFit="1" customWidth="1"/>
    <col min="2059" max="2303" width="9.1796875" style="53"/>
    <col min="2304" max="2304" width="4.453125" style="53" customWidth="1"/>
    <col min="2305" max="2305" width="34" style="53" customWidth="1"/>
    <col min="2306" max="2306" width="9.26953125" style="53" customWidth="1"/>
    <col min="2307" max="2307" width="10.26953125" style="53" customWidth="1"/>
    <col min="2308" max="2308" width="7.453125" style="53" customWidth="1"/>
    <col min="2309" max="2309" width="13.7265625" style="53" customWidth="1"/>
    <col min="2310" max="2311" width="9.1796875" style="53"/>
    <col min="2312" max="2312" width="14.453125" style="53" customWidth="1"/>
    <col min="2313" max="2313" width="16.1796875" style="53" customWidth="1"/>
    <col min="2314" max="2314" width="25.7265625" style="53" bestFit="1" customWidth="1"/>
    <col min="2315" max="2559" width="9.1796875" style="53"/>
    <col min="2560" max="2560" width="4.453125" style="53" customWidth="1"/>
    <col min="2561" max="2561" width="34" style="53" customWidth="1"/>
    <col min="2562" max="2562" width="9.26953125" style="53" customWidth="1"/>
    <col min="2563" max="2563" width="10.26953125" style="53" customWidth="1"/>
    <col min="2564" max="2564" width="7.453125" style="53" customWidth="1"/>
    <col min="2565" max="2565" width="13.7265625" style="53" customWidth="1"/>
    <col min="2566" max="2567" width="9.1796875" style="53"/>
    <col min="2568" max="2568" width="14.453125" style="53" customWidth="1"/>
    <col min="2569" max="2569" width="16.1796875" style="53" customWidth="1"/>
    <col min="2570" max="2570" width="25.7265625" style="53" bestFit="1" customWidth="1"/>
    <col min="2571" max="2815" width="9.1796875" style="53"/>
    <col min="2816" max="2816" width="4.453125" style="53" customWidth="1"/>
    <col min="2817" max="2817" width="34" style="53" customWidth="1"/>
    <col min="2818" max="2818" width="9.26953125" style="53" customWidth="1"/>
    <col min="2819" max="2819" width="10.26953125" style="53" customWidth="1"/>
    <col min="2820" max="2820" width="7.453125" style="53" customWidth="1"/>
    <col min="2821" max="2821" width="13.7265625" style="53" customWidth="1"/>
    <col min="2822" max="2823" width="9.1796875" style="53"/>
    <col min="2824" max="2824" width="14.453125" style="53" customWidth="1"/>
    <col min="2825" max="2825" width="16.1796875" style="53" customWidth="1"/>
    <col min="2826" max="2826" width="25.7265625" style="53" bestFit="1" customWidth="1"/>
    <col min="2827" max="3071" width="9.1796875" style="53"/>
    <col min="3072" max="3072" width="4.453125" style="53" customWidth="1"/>
    <col min="3073" max="3073" width="34" style="53" customWidth="1"/>
    <col min="3074" max="3074" width="9.26953125" style="53" customWidth="1"/>
    <col min="3075" max="3075" width="10.26953125" style="53" customWidth="1"/>
    <col min="3076" max="3076" width="7.453125" style="53" customWidth="1"/>
    <col min="3077" max="3077" width="13.7265625" style="53" customWidth="1"/>
    <col min="3078" max="3079" width="9.1796875" style="53"/>
    <col min="3080" max="3080" width="14.453125" style="53" customWidth="1"/>
    <col min="3081" max="3081" width="16.1796875" style="53" customWidth="1"/>
    <col min="3082" max="3082" width="25.7265625" style="53" bestFit="1" customWidth="1"/>
    <col min="3083" max="3327" width="9.1796875" style="53"/>
    <col min="3328" max="3328" width="4.453125" style="53" customWidth="1"/>
    <col min="3329" max="3329" width="34" style="53" customWidth="1"/>
    <col min="3330" max="3330" width="9.26953125" style="53" customWidth="1"/>
    <col min="3331" max="3331" width="10.26953125" style="53" customWidth="1"/>
    <col min="3332" max="3332" width="7.453125" style="53" customWidth="1"/>
    <col min="3333" max="3333" width="13.7265625" style="53" customWidth="1"/>
    <col min="3334" max="3335" width="9.1796875" style="53"/>
    <col min="3336" max="3336" width="14.453125" style="53" customWidth="1"/>
    <col min="3337" max="3337" width="16.1796875" style="53" customWidth="1"/>
    <col min="3338" max="3338" width="25.7265625" style="53" bestFit="1" customWidth="1"/>
    <col min="3339" max="3583" width="9.1796875" style="53"/>
    <col min="3584" max="3584" width="4.453125" style="53" customWidth="1"/>
    <col min="3585" max="3585" width="34" style="53" customWidth="1"/>
    <col min="3586" max="3586" width="9.26953125" style="53" customWidth="1"/>
    <col min="3587" max="3587" width="10.26953125" style="53" customWidth="1"/>
    <col min="3588" max="3588" width="7.453125" style="53" customWidth="1"/>
    <col min="3589" max="3589" width="13.7265625" style="53" customWidth="1"/>
    <col min="3590" max="3591" width="9.1796875" style="53"/>
    <col min="3592" max="3592" width="14.453125" style="53" customWidth="1"/>
    <col min="3593" max="3593" width="16.1796875" style="53" customWidth="1"/>
    <col min="3594" max="3594" width="25.7265625" style="53" bestFit="1" customWidth="1"/>
    <col min="3595" max="3839" width="9.1796875" style="53"/>
    <col min="3840" max="3840" width="4.453125" style="53" customWidth="1"/>
    <col min="3841" max="3841" width="34" style="53" customWidth="1"/>
    <col min="3842" max="3842" width="9.26953125" style="53" customWidth="1"/>
    <col min="3843" max="3843" width="10.26953125" style="53" customWidth="1"/>
    <col min="3844" max="3844" width="7.453125" style="53" customWidth="1"/>
    <col min="3845" max="3845" width="13.7265625" style="53" customWidth="1"/>
    <col min="3846" max="3847" width="9.1796875" style="53"/>
    <col min="3848" max="3848" width="14.453125" style="53" customWidth="1"/>
    <col min="3849" max="3849" width="16.1796875" style="53" customWidth="1"/>
    <col min="3850" max="3850" width="25.7265625" style="53" bestFit="1" customWidth="1"/>
    <col min="3851" max="4095" width="9.1796875" style="53"/>
    <col min="4096" max="4096" width="4.453125" style="53" customWidth="1"/>
    <col min="4097" max="4097" width="34" style="53" customWidth="1"/>
    <col min="4098" max="4098" width="9.26953125" style="53" customWidth="1"/>
    <col min="4099" max="4099" width="10.26953125" style="53" customWidth="1"/>
    <col min="4100" max="4100" width="7.453125" style="53" customWidth="1"/>
    <col min="4101" max="4101" width="13.7265625" style="53" customWidth="1"/>
    <col min="4102" max="4103" width="9.1796875" style="53"/>
    <col min="4104" max="4104" width="14.453125" style="53" customWidth="1"/>
    <col min="4105" max="4105" width="16.1796875" style="53" customWidth="1"/>
    <col min="4106" max="4106" width="25.7265625" style="53" bestFit="1" customWidth="1"/>
    <col min="4107" max="4351" width="9.1796875" style="53"/>
    <col min="4352" max="4352" width="4.453125" style="53" customWidth="1"/>
    <col min="4353" max="4353" width="34" style="53" customWidth="1"/>
    <col min="4354" max="4354" width="9.26953125" style="53" customWidth="1"/>
    <col min="4355" max="4355" width="10.26953125" style="53" customWidth="1"/>
    <col min="4356" max="4356" width="7.453125" style="53" customWidth="1"/>
    <col min="4357" max="4357" width="13.7265625" style="53" customWidth="1"/>
    <col min="4358" max="4359" width="9.1796875" style="53"/>
    <col min="4360" max="4360" width="14.453125" style="53" customWidth="1"/>
    <col min="4361" max="4361" width="16.1796875" style="53" customWidth="1"/>
    <col min="4362" max="4362" width="25.7265625" style="53" bestFit="1" customWidth="1"/>
    <col min="4363" max="4607" width="9.1796875" style="53"/>
    <col min="4608" max="4608" width="4.453125" style="53" customWidth="1"/>
    <col min="4609" max="4609" width="34" style="53" customWidth="1"/>
    <col min="4610" max="4610" width="9.26953125" style="53" customWidth="1"/>
    <col min="4611" max="4611" width="10.26953125" style="53" customWidth="1"/>
    <col min="4612" max="4612" width="7.453125" style="53" customWidth="1"/>
    <col min="4613" max="4613" width="13.7265625" style="53" customWidth="1"/>
    <col min="4614" max="4615" width="9.1796875" style="53"/>
    <col min="4616" max="4616" width="14.453125" style="53" customWidth="1"/>
    <col min="4617" max="4617" width="16.1796875" style="53" customWidth="1"/>
    <col min="4618" max="4618" width="25.7265625" style="53" bestFit="1" customWidth="1"/>
    <col min="4619" max="4863" width="9.1796875" style="53"/>
    <col min="4864" max="4864" width="4.453125" style="53" customWidth="1"/>
    <col min="4865" max="4865" width="34" style="53" customWidth="1"/>
    <col min="4866" max="4866" width="9.26953125" style="53" customWidth="1"/>
    <col min="4867" max="4867" width="10.26953125" style="53" customWidth="1"/>
    <col min="4868" max="4868" width="7.453125" style="53" customWidth="1"/>
    <col min="4869" max="4869" width="13.7265625" style="53" customWidth="1"/>
    <col min="4870" max="4871" width="9.1796875" style="53"/>
    <col min="4872" max="4872" width="14.453125" style="53" customWidth="1"/>
    <col min="4873" max="4873" width="16.1796875" style="53" customWidth="1"/>
    <col min="4874" max="4874" width="25.7265625" style="53" bestFit="1" customWidth="1"/>
    <col min="4875" max="5119" width="9.1796875" style="53"/>
    <col min="5120" max="5120" width="4.453125" style="53" customWidth="1"/>
    <col min="5121" max="5121" width="34" style="53" customWidth="1"/>
    <col min="5122" max="5122" width="9.26953125" style="53" customWidth="1"/>
    <col min="5123" max="5123" width="10.26953125" style="53" customWidth="1"/>
    <col min="5124" max="5124" width="7.453125" style="53" customWidth="1"/>
    <col min="5125" max="5125" width="13.7265625" style="53" customWidth="1"/>
    <col min="5126" max="5127" width="9.1796875" style="53"/>
    <col min="5128" max="5128" width="14.453125" style="53" customWidth="1"/>
    <col min="5129" max="5129" width="16.1796875" style="53" customWidth="1"/>
    <col min="5130" max="5130" width="25.7265625" style="53" bestFit="1" customWidth="1"/>
    <col min="5131" max="5375" width="9.1796875" style="53"/>
    <col min="5376" max="5376" width="4.453125" style="53" customWidth="1"/>
    <col min="5377" max="5377" width="34" style="53" customWidth="1"/>
    <col min="5378" max="5378" width="9.26953125" style="53" customWidth="1"/>
    <col min="5379" max="5379" width="10.26953125" style="53" customWidth="1"/>
    <col min="5380" max="5380" width="7.453125" style="53" customWidth="1"/>
    <col min="5381" max="5381" width="13.7265625" style="53" customWidth="1"/>
    <col min="5382" max="5383" width="9.1796875" style="53"/>
    <col min="5384" max="5384" width="14.453125" style="53" customWidth="1"/>
    <col min="5385" max="5385" width="16.1796875" style="53" customWidth="1"/>
    <col min="5386" max="5386" width="25.7265625" style="53" bestFit="1" customWidth="1"/>
    <col min="5387" max="5631" width="9.1796875" style="53"/>
    <col min="5632" max="5632" width="4.453125" style="53" customWidth="1"/>
    <col min="5633" max="5633" width="34" style="53" customWidth="1"/>
    <col min="5634" max="5634" width="9.26953125" style="53" customWidth="1"/>
    <col min="5635" max="5635" width="10.26953125" style="53" customWidth="1"/>
    <col min="5636" max="5636" width="7.453125" style="53" customWidth="1"/>
    <col min="5637" max="5637" width="13.7265625" style="53" customWidth="1"/>
    <col min="5638" max="5639" width="9.1796875" style="53"/>
    <col min="5640" max="5640" width="14.453125" style="53" customWidth="1"/>
    <col min="5641" max="5641" width="16.1796875" style="53" customWidth="1"/>
    <col min="5642" max="5642" width="25.7265625" style="53" bestFit="1" customWidth="1"/>
    <col min="5643" max="5887" width="9.1796875" style="53"/>
    <col min="5888" max="5888" width="4.453125" style="53" customWidth="1"/>
    <col min="5889" max="5889" width="34" style="53" customWidth="1"/>
    <col min="5890" max="5890" width="9.26953125" style="53" customWidth="1"/>
    <col min="5891" max="5891" width="10.26953125" style="53" customWidth="1"/>
    <col min="5892" max="5892" width="7.453125" style="53" customWidth="1"/>
    <col min="5893" max="5893" width="13.7265625" style="53" customWidth="1"/>
    <col min="5894" max="5895" width="9.1796875" style="53"/>
    <col min="5896" max="5896" width="14.453125" style="53" customWidth="1"/>
    <col min="5897" max="5897" width="16.1796875" style="53" customWidth="1"/>
    <col min="5898" max="5898" width="25.7265625" style="53" bestFit="1" customWidth="1"/>
    <col min="5899" max="6143" width="9.1796875" style="53"/>
    <col min="6144" max="6144" width="4.453125" style="53" customWidth="1"/>
    <col min="6145" max="6145" width="34" style="53" customWidth="1"/>
    <col min="6146" max="6146" width="9.26953125" style="53" customWidth="1"/>
    <col min="6147" max="6147" width="10.26953125" style="53" customWidth="1"/>
    <col min="6148" max="6148" width="7.453125" style="53" customWidth="1"/>
    <col min="6149" max="6149" width="13.7265625" style="53" customWidth="1"/>
    <col min="6150" max="6151" width="9.1796875" style="53"/>
    <col min="6152" max="6152" width="14.453125" style="53" customWidth="1"/>
    <col min="6153" max="6153" width="16.1796875" style="53" customWidth="1"/>
    <col min="6154" max="6154" width="25.7265625" style="53" bestFit="1" customWidth="1"/>
    <col min="6155" max="6399" width="9.1796875" style="53"/>
    <col min="6400" max="6400" width="4.453125" style="53" customWidth="1"/>
    <col min="6401" max="6401" width="34" style="53" customWidth="1"/>
    <col min="6402" max="6402" width="9.26953125" style="53" customWidth="1"/>
    <col min="6403" max="6403" width="10.26953125" style="53" customWidth="1"/>
    <col min="6404" max="6404" width="7.453125" style="53" customWidth="1"/>
    <col min="6405" max="6405" width="13.7265625" style="53" customWidth="1"/>
    <col min="6406" max="6407" width="9.1796875" style="53"/>
    <col min="6408" max="6408" width="14.453125" style="53" customWidth="1"/>
    <col min="6409" max="6409" width="16.1796875" style="53" customWidth="1"/>
    <col min="6410" max="6410" width="25.7265625" style="53" bestFit="1" customWidth="1"/>
    <col min="6411" max="6655" width="9.1796875" style="53"/>
    <col min="6656" max="6656" width="4.453125" style="53" customWidth="1"/>
    <col min="6657" max="6657" width="34" style="53" customWidth="1"/>
    <col min="6658" max="6658" width="9.26953125" style="53" customWidth="1"/>
    <col min="6659" max="6659" width="10.26953125" style="53" customWidth="1"/>
    <col min="6660" max="6660" width="7.453125" style="53" customWidth="1"/>
    <col min="6661" max="6661" width="13.7265625" style="53" customWidth="1"/>
    <col min="6662" max="6663" width="9.1796875" style="53"/>
    <col min="6664" max="6664" width="14.453125" style="53" customWidth="1"/>
    <col min="6665" max="6665" width="16.1796875" style="53" customWidth="1"/>
    <col min="6666" max="6666" width="25.7265625" style="53" bestFit="1" customWidth="1"/>
    <col min="6667" max="6911" width="9.1796875" style="53"/>
    <col min="6912" max="6912" width="4.453125" style="53" customWidth="1"/>
    <col min="6913" max="6913" width="34" style="53" customWidth="1"/>
    <col min="6914" max="6914" width="9.26953125" style="53" customWidth="1"/>
    <col min="6915" max="6915" width="10.26953125" style="53" customWidth="1"/>
    <col min="6916" max="6916" width="7.453125" style="53" customWidth="1"/>
    <col min="6917" max="6917" width="13.7265625" style="53" customWidth="1"/>
    <col min="6918" max="6919" width="9.1796875" style="53"/>
    <col min="6920" max="6920" width="14.453125" style="53" customWidth="1"/>
    <col min="6921" max="6921" width="16.1796875" style="53" customWidth="1"/>
    <col min="6922" max="6922" width="25.7265625" style="53" bestFit="1" customWidth="1"/>
    <col min="6923" max="7167" width="9.1796875" style="53"/>
    <col min="7168" max="7168" width="4.453125" style="53" customWidth="1"/>
    <col min="7169" max="7169" width="34" style="53" customWidth="1"/>
    <col min="7170" max="7170" width="9.26953125" style="53" customWidth="1"/>
    <col min="7171" max="7171" width="10.26953125" style="53" customWidth="1"/>
    <col min="7172" max="7172" width="7.453125" style="53" customWidth="1"/>
    <col min="7173" max="7173" width="13.7265625" style="53" customWidth="1"/>
    <col min="7174" max="7175" width="9.1796875" style="53"/>
    <col min="7176" max="7176" width="14.453125" style="53" customWidth="1"/>
    <col min="7177" max="7177" width="16.1796875" style="53" customWidth="1"/>
    <col min="7178" max="7178" width="25.7265625" style="53" bestFit="1" customWidth="1"/>
    <col min="7179" max="7423" width="9.1796875" style="53"/>
    <col min="7424" max="7424" width="4.453125" style="53" customWidth="1"/>
    <col min="7425" max="7425" width="34" style="53" customWidth="1"/>
    <col min="7426" max="7426" width="9.26953125" style="53" customWidth="1"/>
    <col min="7427" max="7427" width="10.26953125" style="53" customWidth="1"/>
    <col min="7428" max="7428" width="7.453125" style="53" customWidth="1"/>
    <col min="7429" max="7429" width="13.7265625" style="53" customWidth="1"/>
    <col min="7430" max="7431" width="9.1796875" style="53"/>
    <col min="7432" max="7432" width="14.453125" style="53" customWidth="1"/>
    <col min="7433" max="7433" width="16.1796875" style="53" customWidth="1"/>
    <col min="7434" max="7434" width="25.7265625" style="53" bestFit="1" customWidth="1"/>
    <col min="7435" max="7679" width="9.1796875" style="53"/>
    <col min="7680" max="7680" width="4.453125" style="53" customWidth="1"/>
    <col min="7681" max="7681" width="34" style="53" customWidth="1"/>
    <col min="7682" max="7682" width="9.26953125" style="53" customWidth="1"/>
    <col min="7683" max="7683" width="10.26953125" style="53" customWidth="1"/>
    <col min="7684" max="7684" width="7.453125" style="53" customWidth="1"/>
    <col min="7685" max="7685" width="13.7265625" style="53" customWidth="1"/>
    <col min="7686" max="7687" width="9.1796875" style="53"/>
    <col min="7688" max="7688" width="14.453125" style="53" customWidth="1"/>
    <col min="7689" max="7689" width="16.1796875" style="53" customWidth="1"/>
    <col min="7690" max="7690" width="25.7265625" style="53" bestFit="1" customWidth="1"/>
    <col min="7691" max="7935" width="9.1796875" style="53"/>
    <col min="7936" max="7936" width="4.453125" style="53" customWidth="1"/>
    <col min="7937" max="7937" width="34" style="53" customWidth="1"/>
    <col min="7938" max="7938" width="9.26953125" style="53" customWidth="1"/>
    <col min="7939" max="7939" width="10.26953125" style="53" customWidth="1"/>
    <col min="7940" max="7940" width="7.453125" style="53" customWidth="1"/>
    <col min="7941" max="7941" width="13.7265625" style="53" customWidth="1"/>
    <col min="7942" max="7943" width="9.1796875" style="53"/>
    <col min="7944" max="7944" width="14.453125" style="53" customWidth="1"/>
    <col min="7945" max="7945" width="16.1796875" style="53" customWidth="1"/>
    <col min="7946" max="7946" width="25.7265625" style="53" bestFit="1" customWidth="1"/>
    <col min="7947" max="8191" width="9.1796875" style="53"/>
    <col min="8192" max="8192" width="4.453125" style="53" customWidth="1"/>
    <col min="8193" max="8193" width="34" style="53" customWidth="1"/>
    <col min="8194" max="8194" width="9.26953125" style="53" customWidth="1"/>
    <col min="8195" max="8195" width="10.26953125" style="53" customWidth="1"/>
    <col min="8196" max="8196" width="7.453125" style="53" customWidth="1"/>
    <col min="8197" max="8197" width="13.7265625" style="53" customWidth="1"/>
    <col min="8198" max="8199" width="9.1796875" style="53"/>
    <col min="8200" max="8200" width="14.453125" style="53" customWidth="1"/>
    <col min="8201" max="8201" width="16.1796875" style="53" customWidth="1"/>
    <col min="8202" max="8202" width="25.7265625" style="53" bestFit="1" customWidth="1"/>
    <col min="8203" max="8447" width="9.1796875" style="53"/>
    <col min="8448" max="8448" width="4.453125" style="53" customWidth="1"/>
    <col min="8449" max="8449" width="34" style="53" customWidth="1"/>
    <col min="8450" max="8450" width="9.26953125" style="53" customWidth="1"/>
    <col min="8451" max="8451" width="10.26953125" style="53" customWidth="1"/>
    <col min="8452" max="8452" width="7.453125" style="53" customWidth="1"/>
    <col min="8453" max="8453" width="13.7265625" style="53" customWidth="1"/>
    <col min="8454" max="8455" width="9.1796875" style="53"/>
    <col min="8456" max="8456" width="14.453125" style="53" customWidth="1"/>
    <col min="8457" max="8457" width="16.1796875" style="53" customWidth="1"/>
    <col min="8458" max="8458" width="25.7265625" style="53" bestFit="1" customWidth="1"/>
    <col min="8459" max="8703" width="9.1796875" style="53"/>
    <col min="8704" max="8704" width="4.453125" style="53" customWidth="1"/>
    <col min="8705" max="8705" width="34" style="53" customWidth="1"/>
    <col min="8706" max="8706" width="9.26953125" style="53" customWidth="1"/>
    <col min="8707" max="8707" width="10.26953125" style="53" customWidth="1"/>
    <col min="8708" max="8708" width="7.453125" style="53" customWidth="1"/>
    <col min="8709" max="8709" width="13.7265625" style="53" customWidth="1"/>
    <col min="8710" max="8711" width="9.1796875" style="53"/>
    <col min="8712" max="8712" width="14.453125" style="53" customWidth="1"/>
    <col min="8713" max="8713" width="16.1796875" style="53" customWidth="1"/>
    <col min="8714" max="8714" width="25.7265625" style="53" bestFit="1" customWidth="1"/>
    <col min="8715" max="8959" width="9.1796875" style="53"/>
    <col min="8960" max="8960" width="4.453125" style="53" customWidth="1"/>
    <col min="8961" max="8961" width="34" style="53" customWidth="1"/>
    <col min="8962" max="8962" width="9.26953125" style="53" customWidth="1"/>
    <col min="8963" max="8963" width="10.26953125" style="53" customWidth="1"/>
    <col min="8964" max="8964" width="7.453125" style="53" customWidth="1"/>
    <col min="8965" max="8965" width="13.7265625" style="53" customWidth="1"/>
    <col min="8966" max="8967" width="9.1796875" style="53"/>
    <col min="8968" max="8968" width="14.453125" style="53" customWidth="1"/>
    <col min="8969" max="8969" width="16.1796875" style="53" customWidth="1"/>
    <col min="8970" max="8970" width="25.7265625" style="53" bestFit="1" customWidth="1"/>
    <col min="8971" max="9215" width="9.1796875" style="53"/>
    <col min="9216" max="9216" width="4.453125" style="53" customWidth="1"/>
    <col min="9217" max="9217" width="34" style="53" customWidth="1"/>
    <col min="9218" max="9218" width="9.26953125" style="53" customWidth="1"/>
    <col min="9219" max="9219" width="10.26953125" style="53" customWidth="1"/>
    <col min="9220" max="9220" width="7.453125" style="53" customWidth="1"/>
    <col min="9221" max="9221" width="13.7265625" style="53" customWidth="1"/>
    <col min="9222" max="9223" width="9.1796875" style="53"/>
    <col min="9224" max="9224" width="14.453125" style="53" customWidth="1"/>
    <col min="9225" max="9225" width="16.1796875" style="53" customWidth="1"/>
    <col min="9226" max="9226" width="25.7265625" style="53" bestFit="1" customWidth="1"/>
    <col min="9227" max="9471" width="9.1796875" style="53"/>
    <col min="9472" max="9472" width="4.453125" style="53" customWidth="1"/>
    <col min="9473" max="9473" width="34" style="53" customWidth="1"/>
    <col min="9474" max="9474" width="9.26953125" style="53" customWidth="1"/>
    <col min="9475" max="9475" width="10.26953125" style="53" customWidth="1"/>
    <col min="9476" max="9476" width="7.453125" style="53" customWidth="1"/>
    <col min="9477" max="9477" width="13.7265625" style="53" customWidth="1"/>
    <col min="9478" max="9479" width="9.1796875" style="53"/>
    <col min="9480" max="9480" width="14.453125" style="53" customWidth="1"/>
    <col min="9481" max="9481" width="16.1796875" style="53" customWidth="1"/>
    <col min="9482" max="9482" width="25.7265625" style="53" bestFit="1" customWidth="1"/>
    <col min="9483" max="9727" width="9.1796875" style="53"/>
    <col min="9728" max="9728" width="4.453125" style="53" customWidth="1"/>
    <col min="9729" max="9729" width="34" style="53" customWidth="1"/>
    <col min="9730" max="9730" width="9.26953125" style="53" customWidth="1"/>
    <col min="9731" max="9731" width="10.26953125" style="53" customWidth="1"/>
    <col min="9732" max="9732" width="7.453125" style="53" customWidth="1"/>
    <col min="9733" max="9733" width="13.7265625" style="53" customWidth="1"/>
    <col min="9734" max="9735" width="9.1796875" style="53"/>
    <col min="9736" max="9736" width="14.453125" style="53" customWidth="1"/>
    <col min="9737" max="9737" width="16.1796875" style="53" customWidth="1"/>
    <col min="9738" max="9738" width="25.7265625" style="53" bestFit="1" customWidth="1"/>
    <col min="9739" max="9983" width="9.1796875" style="53"/>
    <col min="9984" max="9984" width="4.453125" style="53" customWidth="1"/>
    <col min="9985" max="9985" width="34" style="53" customWidth="1"/>
    <col min="9986" max="9986" width="9.26953125" style="53" customWidth="1"/>
    <col min="9987" max="9987" width="10.26953125" style="53" customWidth="1"/>
    <col min="9988" max="9988" width="7.453125" style="53" customWidth="1"/>
    <col min="9989" max="9989" width="13.7265625" style="53" customWidth="1"/>
    <col min="9990" max="9991" width="9.1796875" style="53"/>
    <col min="9992" max="9992" width="14.453125" style="53" customWidth="1"/>
    <col min="9993" max="9993" width="16.1796875" style="53" customWidth="1"/>
    <col min="9994" max="9994" width="25.7265625" style="53" bestFit="1" customWidth="1"/>
    <col min="9995" max="10239" width="9.1796875" style="53"/>
    <col min="10240" max="10240" width="4.453125" style="53" customWidth="1"/>
    <col min="10241" max="10241" width="34" style="53" customWidth="1"/>
    <col min="10242" max="10242" width="9.26953125" style="53" customWidth="1"/>
    <col min="10243" max="10243" width="10.26953125" style="53" customWidth="1"/>
    <col min="10244" max="10244" width="7.453125" style="53" customWidth="1"/>
    <col min="10245" max="10245" width="13.7265625" style="53" customWidth="1"/>
    <col min="10246" max="10247" width="9.1796875" style="53"/>
    <col min="10248" max="10248" width="14.453125" style="53" customWidth="1"/>
    <col min="10249" max="10249" width="16.1796875" style="53" customWidth="1"/>
    <col min="10250" max="10250" width="25.7265625" style="53" bestFit="1" customWidth="1"/>
    <col min="10251" max="10495" width="9.1796875" style="53"/>
    <col min="10496" max="10496" width="4.453125" style="53" customWidth="1"/>
    <col min="10497" max="10497" width="34" style="53" customWidth="1"/>
    <col min="10498" max="10498" width="9.26953125" style="53" customWidth="1"/>
    <col min="10499" max="10499" width="10.26953125" style="53" customWidth="1"/>
    <col min="10500" max="10500" width="7.453125" style="53" customWidth="1"/>
    <col min="10501" max="10501" width="13.7265625" style="53" customWidth="1"/>
    <col min="10502" max="10503" width="9.1796875" style="53"/>
    <col min="10504" max="10504" width="14.453125" style="53" customWidth="1"/>
    <col min="10505" max="10505" width="16.1796875" style="53" customWidth="1"/>
    <col min="10506" max="10506" width="25.7265625" style="53" bestFit="1" customWidth="1"/>
    <col min="10507" max="10751" width="9.1796875" style="53"/>
    <col min="10752" max="10752" width="4.453125" style="53" customWidth="1"/>
    <col min="10753" max="10753" width="34" style="53" customWidth="1"/>
    <col min="10754" max="10754" width="9.26953125" style="53" customWidth="1"/>
    <col min="10755" max="10755" width="10.26953125" style="53" customWidth="1"/>
    <col min="10756" max="10756" width="7.453125" style="53" customWidth="1"/>
    <col min="10757" max="10757" width="13.7265625" style="53" customWidth="1"/>
    <col min="10758" max="10759" width="9.1796875" style="53"/>
    <col min="10760" max="10760" width="14.453125" style="53" customWidth="1"/>
    <col min="10761" max="10761" width="16.1796875" style="53" customWidth="1"/>
    <col min="10762" max="10762" width="25.7265625" style="53" bestFit="1" customWidth="1"/>
    <col min="10763" max="11007" width="9.1796875" style="53"/>
    <col min="11008" max="11008" width="4.453125" style="53" customWidth="1"/>
    <col min="11009" max="11009" width="34" style="53" customWidth="1"/>
    <col min="11010" max="11010" width="9.26953125" style="53" customWidth="1"/>
    <col min="11011" max="11011" width="10.26953125" style="53" customWidth="1"/>
    <col min="11012" max="11012" width="7.453125" style="53" customWidth="1"/>
    <col min="11013" max="11013" width="13.7265625" style="53" customWidth="1"/>
    <col min="11014" max="11015" width="9.1796875" style="53"/>
    <col min="11016" max="11016" width="14.453125" style="53" customWidth="1"/>
    <col min="11017" max="11017" width="16.1796875" style="53" customWidth="1"/>
    <col min="11018" max="11018" width="25.7265625" style="53" bestFit="1" customWidth="1"/>
    <col min="11019" max="11263" width="9.1796875" style="53"/>
    <col min="11264" max="11264" width="4.453125" style="53" customWidth="1"/>
    <col min="11265" max="11265" width="34" style="53" customWidth="1"/>
    <col min="11266" max="11266" width="9.26953125" style="53" customWidth="1"/>
    <col min="11267" max="11267" width="10.26953125" style="53" customWidth="1"/>
    <col min="11268" max="11268" width="7.453125" style="53" customWidth="1"/>
    <col min="11269" max="11269" width="13.7265625" style="53" customWidth="1"/>
    <col min="11270" max="11271" width="9.1796875" style="53"/>
    <col min="11272" max="11272" width="14.453125" style="53" customWidth="1"/>
    <col min="11273" max="11273" width="16.1796875" style="53" customWidth="1"/>
    <col min="11274" max="11274" width="25.7265625" style="53" bestFit="1" customWidth="1"/>
    <col min="11275" max="11519" width="9.1796875" style="53"/>
    <col min="11520" max="11520" width="4.453125" style="53" customWidth="1"/>
    <col min="11521" max="11521" width="34" style="53" customWidth="1"/>
    <col min="11522" max="11522" width="9.26953125" style="53" customWidth="1"/>
    <col min="11523" max="11523" width="10.26953125" style="53" customWidth="1"/>
    <col min="11524" max="11524" width="7.453125" style="53" customWidth="1"/>
    <col min="11525" max="11525" width="13.7265625" style="53" customWidth="1"/>
    <col min="11526" max="11527" width="9.1796875" style="53"/>
    <col min="11528" max="11528" width="14.453125" style="53" customWidth="1"/>
    <col min="11529" max="11529" width="16.1796875" style="53" customWidth="1"/>
    <col min="11530" max="11530" width="25.7265625" style="53" bestFit="1" customWidth="1"/>
    <col min="11531" max="11775" width="9.1796875" style="53"/>
    <col min="11776" max="11776" width="4.453125" style="53" customWidth="1"/>
    <col min="11777" max="11777" width="34" style="53" customWidth="1"/>
    <col min="11778" max="11778" width="9.26953125" style="53" customWidth="1"/>
    <col min="11779" max="11779" width="10.26953125" style="53" customWidth="1"/>
    <col min="11780" max="11780" width="7.453125" style="53" customWidth="1"/>
    <col min="11781" max="11781" width="13.7265625" style="53" customWidth="1"/>
    <col min="11782" max="11783" width="9.1796875" style="53"/>
    <col min="11784" max="11784" width="14.453125" style="53" customWidth="1"/>
    <col min="11785" max="11785" width="16.1796875" style="53" customWidth="1"/>
    <col min="11786" max="11786" width="25.7265625" style="53" bestFit="1" customWidth="1"/>
    <col min="11787" max="12031" width="9.1796875" style="53"/>
    <col min="12032" max="12032" width="4.453125" style="53" customWidth="1"/>
    <col min="12033" max="12033" width="34" style="53" customWidth="1"/>
    <col min="12034" max="12034" width="9.26953125" style="53" customWidth="1"/>
    <col min="12035" max="12035" width="10.26953125" style="53" customWidth="1"/>
    <col min="12036" max="12036" width="7.453125" style="53" customWidth="1"/>
    <col min="12037" max="12037" width="13.7265625" style="53" customWidth="1"/>
    <col min="12038" max="12039" width="9.1796875" style="53"/>
    <col min="12040" max="12040" width="14.453125" style="53" customWidth="1"/>
    <col min="12041" max="12041" width="16.1796875" style="53" customWidth="1"/>
    <col min="12042" max="12042" width="25.7265625" style="53" bestFit="1" customWidth="1"/>
    <col min="12043" max="12287" width="9.1796875" style="53"/>
    <col min="12288" max="12288" width="4.453125" style="53" customWidth="1"/>
    <col min="12289" max="12289" width="34" style="53" customWidth="1"/>
    <col min="12290" max="12290" width="9.26953125" style="53" customWidth="1"/>
    <col min="12291" max="12291" width="10.26953125" style="53" customWidth="1"/>
    <col min="12292" max="12292" width="7.453125" style="53" customWidth="1"/>
    <col min="12293" max="12293" width="13.7265625" style="53" customWidth="1"/>
    <col min="12294" max="12295" width="9.1796875" style="53"/>
    <col min="12296" max="12296" width="14.453125" style="53" customWidth="1"/>
    <col min="12297" max="12297" width="16.1796875" style="53" customWidth="1"/>
    <col min="12298" max="12298" width="25.7265625" style="53" bestFit="1" customWidth="1"/>
    <col min="12299" max="12543" width="9.1796875" style="53"/>
    <col min="12544" max="12544" width="4.453125" style="53" customWidth="1"/>
    <col min="12545" max="12545" width="34" style="53" customWidth="1"/>
    <col min="12546" max="12546" width="9.26953125" style="53" customWidth="1"/>
    <col min="12547" max="12547" width="10.26953125" style="53" customWidth="1"/>
    <col min="12548" max="12548" width="7.453125" style="53" customWidth="1"/>
    <col min="12549" max="12549" width="13.7265625" style="53" customWidth="1"/>
    <col min="12550" max="12551" width="9.1796875" style="53"/>
    <col min="12552" max="12552" width="14.453125" style="53" customWidth="1"/>
    <col min="12553" max="12553" width="16.1796875" style="53" customWidth="1"/>
    <col min="12554" max="12554" width="25.7265625" style="53" bestFit="1" customWidth="1"/>
    <col min="12555" max="12799" width="9.1796875" style="53"/>
    <col min="12800" max="12800" width="4.453125" style="53" customWidth="1"/>
    <col min="12801" max="12801" width="34" style="53" customWidth="1"/>
    <col min="12802" max="12802" width="9.26953125" style="53" customWidth="1"/>
    <col min="12803" max="12803" width="10.26953125" style="53" customWidth="1"/>
    <col min="12804" max="12804" width="7.453125" style="53" customWidth="1"/>
    <col min="12805" max="12805" width="13.7265625" style="53" customWidth="1"/>
    <col min="12806" max="12807" width="9.1796875" style="53"/>
    <col min="12808" max="12808" width="14.453125" style="53" customWidth="1"/>
    <col min="12809" max="12809" width="16.1796875" style="53" customWidth="1"/>
    <col min="12810" max="12810" width="25.7265625" style="53" bestFit="1" customWidth="1"/>
    <col min="12811" max="13055" width="9.1796875" style="53"/>
    <col min="13056" max="13056" width="4.453125" style="53" customWidth="1"/>
    <col min="13057" max="13057" width="34" style="53" customWidth="1"/>
    <col min="13058" max="13058" width="9.26953125" style="53" customWidth="1"/>
    <col min="13059" max="13059" width="10.26953125" style="53" customWidth="1"/>
    <col min="13060" max="13060" width="7.453125" style="53" customWidth="1"/>
    <col min="13061" max="13061" width="13.7265625" style="53" customWidth="1"/>
    <col min="13062" max="13063" width="9.1796875" style="53"/>
    <col min="13064" max="13064" width="14.453125" style="53" customWidth="1"/>
    <col min="13065" max="13065" width="16.1796875" style="53" customWidth="1"/>
    <col min="13066" max="13066" width="25.7265625" style="53" bestFit="1" customWidth="1"/>
    <col min="13067" max="13311" width="9.1796875" style="53"/>
    <col min="13312" max="13312" width="4.453125" style="53" customWidth="1"/>
    <col min="13313" max="13313" width="34" style="53" customWidth="1"/>
    <col min="13314" max="13314" width="9.26953125" style="53" customWidth="1"/>
    <col min="13315" max="13315" width="10.26953125" style="53" customWidth="1"/>
    <col min="13316" max="13316" width="7.453125" style="53" customWidth="1"/>
    <col min="13317" max="13317" width="13.7265625" style="53" customWidth="1"/>
    <col min="13318" max="13319" width="9.1796875" style="53"/>
    <col min="13320" max="13320" width="14.453125" style="53" customWidth="1"/>
    <col min="13321" max="13321" width="16.1796875" style="53" customWidth="1"/>
    <col min="13322" max="13322" width="25.7265625" style="53" bestFit="1" customWidth="1"/>
    <col min="13323" max="13567" width="9.1796875" style="53"/>
    <col min="13568" max="13568" width="4.453125" style="53" customWidth="1"/>
    <col min="13569" max="13569" width="34" style="53" customWidth="1"/>
    <col min="13570" max="13570" width="9.26953125" style="53" customWidth="1"/>
    <col min="13571" max="13571" width="10.26953125" style="53" customWidth="1"/>
    <col min="13572" max="13572" width="7.453125" style="53" customWidth="1"/>
    <col min="13573" max="13573" width="13.7265625" style="53" customWidth="1"/>
    <col min="13574" max="13575" width="9.1796875" style="53"/>
    <col min="13576" max="13576" width="14.453125" style="53" customWidth="1"/>
    <col min="13577" max="13577" width="16.1796875" style="53" customWidth="1"/>
    <col min="13578" max="13578" width="25.7265625" style="53" bestFit="1" customWidth="1"/>
    <col min="13579" max="13823" width="9.1796875" style="53"/>
    <col min="13824" max="13824" width="4.453125" style="53" customWidth="1"/>
    <col min="13825" max="13825" width="34" style="53" customWidth="1"/>
    <col min="13826" max="13826" width="9.26953125" style="53" customWidth="1"/>
    <col min="13827" max="13827" width="10.26953125" style="53" customWidth="1"/>
    <col min="13828" max="13828" width="7.453125" style="53" customWidth="1"/>
    <col min="13829" max="13829" width="13.7265625" style="53" customWidth="1"/>
    <col min="13830" max="13831" width="9.1796875" style="53"/>
    <col min="13832" max="13832" width="14.453125" style="53" customWidth="1"/>
    <col min="13833" max="13833" width="16.1796875" style="53" customWidth="1"/>
    <col min="13834" max="13834" width="25.7265625" style="53" bestFit="1" customWidth="1"/>
    <col min="13835" max="14079" width="9.1796875" style="53"/>
    <col min="14080" max="14080" width="4.453125" style="53" customWidth="1"/>
    <col min="14081" max="14081" width="34" style="53" customWidth="1"/>
    <col min="14082" max="14082" width="9.26953125" style="53" customWidth="1"/>
    <col min="14083" max="14083" width="10.26953125" style="53" customWidth="1"/>
    <col min="14084" max="14084" width="7.453125" style="53" customWidth="1"/>
    <col min="14085" max="14085" width="13.7265625" style="53" customWidth="1"/>
    <col min="14086" max="14087" width="9.1796875" style="53"/>
    <col min="14088" max="14088" width="14.453125" style="53" customWidth="1"/>
    <col min="14089" max="14089" width="16.1796875" style="53" customWidth="1"/>
    <col min="14090" max="14090" width="25.7265625" style="53" bestFit="1" customWidth="1"/>
    <col min="14091" max="14335" width="9.1796875" style="53"/>
    <col min="14336" max="14336" width="4.453125" style="53" customWidth="1"/>
    <col min="14337" max="14337" width="34" style="53" customWidth="1"/>
    <col min="14338" max="14338" width="9.26953125" style="53" customWidth="1"/>
    <col min="14339" max="14339" width="10.26953125" style="53" customWidth="1"/>
    <col min="14340" max="14340" width="7.453125" style="53" customWidth="1"/>
    <col min="14341" max="14341" width="13.7265625" style="53" customWidth="1"/>
    <col min="14342" max="14343" width="9.1796875" style="53"/>
    <col min="14344" max="14344" width="14.453125" style="53" customWidth="1"/>
    <col min="14345" max="14345" width="16.1796875" style="53" customWidth="1"/>
    <col min="14346" max="14346" width="25.7265625" style="53" bestFit="1" customWidth="1"/>
    <col min="14347" max="14591" width="9.1796875" style="53"/>
    <col min="14592" max="14592" width="4.453125" style="53" customWidth="1"/>
    <col min="14593" max="14593" width="34" style="53" customWidth="1"/>
    <col min="14594" max="14594" width="9.26953125" style="53" customWidth="1"/>
    <col min="14595" max="14595" width="10.26953125" style="53" customWidth="1"/>
    <col min="14596" max="14596" width="7.453125" style="53" customWidth="1"/>
    <col min="14597" max="14597" width="13.7265625" style="53" customWidth="1"/>
    <col min="14598" max="14599" width="9.1796875" style="53"/>
    <col min="14600" max="14600" width="14.453125" style="53" customWidth="1"/>
    <col min="14601" max="14601" width="16.1796875" style="53" customWidth="1"/>
    <col min="14602" max="14602" width="25.7265625" style="53" bestFit="1" customWidth="1"/>
    <col min="14603" max="14847" width="9.1796875" style="53"/>
    <col min="14848" max="14848" width="4.453125" style="53" customWidth="1"/>
    <col min="14849" max="14849" width="34" style="53" customWidth="1"/>
    <col min="14850" max="14850" width="9.26953125" style="53" customWidth="1"/>
    <col min="14851" max="14851" width="10.26953125" style="53" customWidth="1"/>
    <col min="14852" max="14852" width="7.453125" style="53" customWidth="1"/>
    <col min="14853" max="14853" width="13.7265625" style="53" customWidth="1"/>
    <col min="14854" max="14855" width="9.1796875" style="53"/>
    <col min="14856" max="14856" width="14.453125" style="53" customWidth="1"/>
    <col min="14857" max="14857" width="16.1796875" style="53" customWidth="1"/>
    <col min="14858" max="14858" width="25.7265625" style="53" bestFit="1" customWidth="1"/>
    <col min="14859" max="15103" width="9.1796875" style="53"/>
    <col min="15104" max="15104" width="4.453125" style="53" customWidth="1"/>
    <col min="15105" max="15105" width="34" style="53" customWidth="1"/>
    <col min="15106" max="15106" width="9.26953125" style="53" customWidth="1"/>
    <col min="15107" max="15107" width="10.26953125" style="53" customWidth="1"/>
    <col min="15108" max="15108" width="7.453125" style="53" customWidth="1"/>
    <col min="15109" max="15109" width="13.7265625" style="53" customWidth="1"/>
    <col min="15110" max="15111" width="9.1796875" style="53"/>
    <col min="15112" max="15112" width="14.453125" style="53" customWidth="1"/>
    <col min="15113" max="15113" width="16.1796875" style="53" customWidth="1"/>
    <col min="15114" max="15114" width="25.7265625" style="53" bestFit="1" customWidth="1"/>
    <col min="15115" max="15359" width="9.1796875" style="53"/>
    <col min="15360" max="15360" width="4.453125" style="53" customWidth="1"/>
    <col min="15361" max="15361" width="34" style="53" customWidth="1"/>
    <col min="15362" max="15362" width="9.26953125" style="53" customWidth="1"/>
    <col min="15363" max="15363" width="10.26953125" style="53" customWidth="1"/>
    <col min="15364" max="15364" width="7.453125" style="53" customWidth="1"/>
    <col min="15365" max="15365" width="13.7265625" style="53" customWidth="1"/>
    <col min="15366" max="15367" width="9.1796875" style="53"/>
    <col min="15368" max="15368" width="14.453125" style="53" customWidth="1"/>
    <col min="15369" max="15369" width="16.1796875" style="53" customWidth="1"/>
    <col min="15370" max="15370" width="25.7265625" style="53" bestFit="1" customWidth="1"/>
    <col min="15371" max="15615" width="9.1796875" style="53"/>
    <col min="15616" max="15616" width="4.453125" style="53" customWidth="1"/>
    <col min="15617" max="15617" width="34" style="53" customWidth="1"/>
    <col min="15618" max="15618" width="9.26953125" style="53" customWidth="1"/>
    <col min="15619" max="15619" width="10.26953125" style="53" customWidth="1"/>
    <col min="15620" max="15620" width="7.453125" style="53" customWidth="1"/>
    <col min="15621" max="15621" width="13.7265625" style="53" customWidth="1"/>
    <col min="15622" max="15623" width="9.1796875" style="53"/>
    <col min="15624" max="15624" width="14.453125" style="53" customWidth="1"/>
    <col min="15625" max="15625" width="16.1796875" style="53" customWidth="1"/>
    <col min="15626" max="15626" width="25.7265625" style="53" bestFit="1" customWidth="1"/>
    <col min="15627" max="15871" width="9.1796875" style="53"/>
    <col min="15872" max="15872" width="4.453125" style="53" customWidth="1"/>
    <col min="15873" max="15873" width="34" style="53" customWidth="1"/>
    <col min="15874" max="15874" width="9.26953125" style="53" customWidth="1"/>
    <col min="15875" max="15875" width="10.26953125" style="53" customWidth="1"/>
    <col min="15876" max="15876" width="7.453125" style="53" customWidth="1"/>
    <col min="15877" max="15877" width="13.7265625" style="53" customWidth="1"/>
    <col min="15878" max="15879" width="9.1796875" style="53"/>
    <col min="15880" max="15880" width="14.453125" style="53" customWidth="1"/>
    <col min="15881" max="15881" width="16.1796875" style="53" customWidth="1"/>
    <col min="15882" max="15882" width="25.7265625" style="53" bestFit="1" customWidth="1"/>
    <col min="15883" max="16127" width="9.1796875" style="53"/>
    <col min="16128" max="16128" width="4.453125" style="53" customWidth="1"/>
    <col min="16129" max="16129" width="34" style="53" customWidth="1"/>
    <col min="16130" max="16130" width="9.26953125" style="53" customWidth="1"/>
    <col min="16131" max="16131" width="10.26953125" style="53" customWidth="1"/>
    <col min="16132" max="16132" width="7.453125" style="53" customWidth="1"/>
    <col min="16133" max="16133" width="13.7265625" style="53" customWidth="1"/>
    <col min="16134" max="16135" width="9.1796875" style="53"/>
    <col min="16136" max="16136" width="14.453125" style="53" customWidth="1"/>
    <col min="16137" max="16137" width="16.1796875" style="53" customWidth="1"/>
    <col min="16138" max="16138" width="25.7265625" style="53" bestFit="1" customWidth="1"/>
    <col min="16139" max="16384" width="9.1796875" style="53"/>
  </cols>
  <sheetData>
    <row r="1" spans="1:12" ht="41.25" customHeight="1" x14ac:dyDescent="0.35">
      <c r="A1" s="264" t="s">
        <v>40</v>
      </c>
      <c r="B1" s="264"/>
      <c r="C1" s="264"/>
      <c r="D1" s="264"/>
      <c r="E1" s="264"/>
      <c r="F1" s="264"/>
      <c r="G1" s="264"/>
      <c r="H1" s="264"/>
      <c r="I1" s="264"/>
    </row>
    <row r="2" spans="1:12" ht="27.75" customHeight="1" x14ac:dyDescent="0.35">
      <c r="A2" s="51"/>
      <c r="B2" s="161"/>
      <c r="C2" s="161"/>
      <c r="D2" s="161"/>
      <c r="E2" s="226"/>
      <c r="F2" s="161"/>
      <c r="G2" s="161"/>
      <c r="H2" s="281" t="s">
        <v>71</v>
      </c>
      <c r="I2" s="281"/>
    </row>
    <row r="3" spans="1:12" s="57" customFormat="1" ht="44.25" customHeight="1" x14ac:dyDescent="0.35">
      <c r="A3" s="265" t="s">
        <v>25</v>
      </c>
      <c r="B3" s="266" t="s">
        <v>4</v>
      </c>
      <c r="C3" s="277" t="s">
        <v>69</v>
      </c>
      <c r="D3" s="278"/>
      <c r="E3" s="279"/>
      <c r="F3" s="269" t="s">
        <v>55</v>
      </c>
      <c r="G3" s="270"/>
      <c r="H3" s="271"/>
      <c r="I3" s="267" t="s">
        <v>6</v>
      </c>
      <c r="J3" s="227"/>
    </row>
    <row r="4" spans="1:12" s="48" customFormat="1" ht="49.5" x14ac:dyDescent="0.35">
      <c r="A4" s="265"/>
      <c r="B4" s="266"/>
      <c r="C4" s="155" t="s">
        <v>76</v>
      </c>
      <c r="D4" s="155" t="s">
        <v>43</v>
      </c>
      <c r="E4" s="136" t="s">
        <v>83</v>
      </c>
      <c r="F4" s="155" t="s">
        <v>60</v>
      </c>
      <c r="G4" s="155" t="s">
        <v>43</v>
      </c>
      <c r="H4" s="91" t="s">
        <v>84</v>
      </c>
      <c r="I4" s="267"/>
      <c r="J4" s="228"/>
    </row>
    <row r="5" spans="1:12" s="163" customFormat="1" ht="62.25" customHeight="1" x14ac:dyDescent="0.35">
      <c r="A5" s="72">
        <v>1</v>
      </c>
      <c r="B5" s="55" t="s">
        <v>85</v>
      </c>
      <c r="C5" s="229">
        <v>26521</v>
      </c>
      <c r="D5" s="165">
        <v>0.19</v>
      </c>
      <c r="E5" s="166">
        <f>C5*D5</f>
        <v>5038.99</v>
      </c>
      <c r="F5" s="230">
        <v>38393</v>
      </c>
      <c r="G5" s="165">
        <v>0.19</v>
      </c>
      <c r="H5" s="167">
        <f>F5*G5</f>
        <v>7294.67</v>
      </c>
      <c r="I5" s="231">
        <f>H6-E6</f>
        <v>2255.6800000000003</v>
      </c>
      <c r="J5" s="220"/>
    </row>
    <row r="6" spans="1:12" ht="24.75" customHeight="1" x14ac:dyDescent="0.35">
      <c r="A6" s="40"/>
      <c r="B6" s="40" t="s">
        <v>2</v>
      </c>
      <c r="C6" s="29">
        <f>SUM(C5:C5)</f>
        <v>26521</v>
      </c>
      <c r="D6" s="29"/>
      <c r="E6" s="143">
        <f>SUM(E5:E5)</f>
        <v>5038.99</v>
      </c>
      <c r="F6" s="29"/>
      <c r="G6" s="29"/>
      <c r="H6" s="232">
        <f>SUM(H5:H5)</f>
        <v>7294.67</v>
      </c>
      <c r="I6" s="138">
        <f>H6-E6</f>
        <v>2255.6800000000003</v>
      </c>
    </row>
    <row r="7" spans="1:12" x14ac:dyDescent="0.35">
      <c r="B7" s="280"/>
      <c r="C7" s="280"/>
      <c r="D7" s="280"/>
      <c r="E7" s="280"/>
      <c r="F7" s="280"/>
      <c r="G7" s="280"/>
      <c r="H7" s="280"/>
      <c r="I7" s="280"/>
    </row>
    <row r="8" spans="1:12" s="36" customFormat="1" ht="17.5" customHeight="1" x14ac:dyDescent="0.35">
      <c r="A8" s="57"/>
      <c r="B8" s="275" t="s">
        <v>70</v>
      </c>
      <c r="C8" s="275"/>
      <c r="D8" s="275"/>
      <c r="E8" s="275"/>
      <c r="F8" s="275"/>
      <c r="G8" s="275"/>
      <c r="H8" s="275"/>
      <c r="I8" s="275"/>
      <c r="J8" s="275"/>
      <c r="K8" s="275"/>
      <c r="L8" s="275"/>
    </row>
    <row r="9" spans="1:12" s="36" customFormat="1" ht="17.5" customHeight="1" x14ac:dyDescent="0.35">
      <c r="A9" s="57"/>
      <c r="B9" s="219" t="s">
        <v>86</v>
      </c>
      <c r="C9" s="160"/>
      <c r="D9" s="160"/>
      <c r="E9" s="233"/>
      <c r="F9" s="160"/>
      <c r="G9" s="276"/>
      <c r="H9" s="276"/>
      <c r="I9" s="276"/>
      <c r="J9" s="35"/>
    </row>
    <row r="10" spans="1:12" s="36" customFormat="1" x14ac:dyDescent="0.35">
      <c r="A10" s="57"/>
      <c r="B10" s="53"/>
      <c r="C10" s="160"/>
      <c r="D10" s="160"/>
      <c r="E10" s="233"/>
      <c r="F10" s="160"/>
      <c r="G10" s="276"/>
      <c r="H10" s="276"/>
      <c r="I10" s="276"/>
      <c r="J10" s="35"/>
    </row>
    <row r="11" spans="1:12" s="36" customFormat="1" x14ac:dyDescent="0.35">
      <c r="A11" s="57"/>
      <c r="B11" s="53"/>
      <c r="C11" s="160"/>
      <c r="D11" s="160"/>
      <c r="E11" s="233"/>
      <c r="F11" s="160"/>
      <c r="G11" s="276"/>
      <c r="H11" s="276"/>
      <c r="I11" s="276"/>
      <c r="J11" s="35"/>
    </row>
    <row r="12" spans="1:12" s="36" customFormat="1" x14ac:dyDescent="0.35">
      <c r="A12" s="57"/>
      <c r="B12" s="53"/>
      <c r="C12" s="160"/>
      <c r="D12" s="160"/>
      <c r="E12" s="233"/>
      <c r="F12" s="160"/>
      <c r="G12" s="276"/>
      <c r="H12" s="276"/>
      <c r="I12" s="276"/>
      <c r="J12" s="35"/>
    </row>
    <row r="13" spans="1:12" s="36" customFormat="1" x14ac:dyDescent="0.35">
      <c r="A13" s="57"/>
      <c r="B13" s="53"/>
      <c r="C13" s="160"/>
      <c r="D13" s="160"/>
      <c r="E13" s="233"/>
      <c r="F13" s="160"/>
      <c r="G13" s="276"/>
      <c r="H13" s="276"/>
      <c r="I13" s="276"/>
      <c r="J13" s="35"/>
    </row>
    <row r="14" spans="1:12" s="36" customFormat="1" x14ac:dyDescent="0.35">
      <c r="A14" s="57"/>
      <c r="B14" s="53"/>
      <c r="C14" s="47"/>
      <c r="D14" s="47"/>
      <c r="E14" s="234"/>
      <c r="F14" s="47"/>
      <c r="H14" s="235"/>
      <c r="I14" s="236"/>
      <c r="J14" s="35"/>
    </row>
    <row r="17" spans="1:2" x14ac:dyDescent="0.35">
      <c r="A17" s="48"/>
      <c r="B17" s="160"/>
    </row>
    <row r="18" spans="1:2" x14ac:dyDescent="0.35">
      <c r="A18" s="48"/>
      <c r="B18" s="160"/>
    </row>
    <row r="19" spans="1:2" x14ac:dyDescent="0.35">
      <c r="A19" s="48"/>
      <c r="B19" s="160"/>
    </row>
    <row r="20" spans="1:2" x14ac:dyDescent="0.35">
      <c r="A20" s="48"/>
      <c r="B20" s="160"/>
    </row>
    <row r="21" spans="1:2" x14ac:dyDescent="0.35">
      <c r="A21" s="48"/>
      <c r="B21" s="160"/>
    </row>
    <row r="22" spans="1:2" x14ac:dyDescent="0.35">
      <c r="A22" s="48"/>
      <c r="B22" s="160"/>
    </row>
    <row r="23" spans="1:2" x14ac:dyDescent="0.35">
      <c r="A23" s="48"/>
      <c r="B23" s="36"/>
    </row>
  </sheetData>
  <mergeCells count="14">
    <mergeCell ref="A1:I1"/>
    <mergeCell ref="A3:A4"/>
    <mergeCell ref="B3:B4"/>
    <mergeCell ref="I3:I4"/>
    <mergeCell ref="H2:I2"/>
    <mergeCell ref="G13:I13"/>
    <mergeCell ref="F3:H3"/>
    <mergeCell ref="C3:E3"/>
    <mergeCell ref="B7:I7"/>
    <mergeCell ref="G9:I9"/>
    <mergeCell ref="G10:I10"/>
    <mergeCell ref="G11:I11"/>
    <mergeCell ref="G12:I12"/>
    <mergeCell ref="B8:L8"/>
  </mergeCells>
  <pageMargins left="0.53307086614173205" right="0.25" top="0.49370078740157503"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view="pageLayout" topLeftCell="A4" zoomScale="85" zoomScaleNormal="100" zoomScalePageLayoutView="85" workbookViewId="0">
      <selection activeCell="A4" sqref="A1:XFD1048576"/>
    </sheetView>
  </sheetViews>
  <sheetFormatPr defaultRowHeight="17" x14ac:dyDescent="0.4"/>
  <cols>
    <col min="1" max="1" width="4.453125" style="46" customWidth="1"/>
    <col min="2" max="2" width="6.1796875" style="46" customWidth="1"/>
    <col min="3" max="3" width="15.1796875" style="32" customWidth="1"/>
    <col min="4" max="5" width="14.7265625" style="49" customWidth="1"/>
    <col min="6" max="6" width="15.54296875" style="49" customWidth="1"/>
    <col min="7" max="7" width="12" style="49" customWidth="1"/>
    <col min="8" max="8" width="10.26953125" style="49" customWidth="1"/>
    <col min="9" max="9" width="11" style="32" customWidth="1"/>
    <col min="10" max="10" width="11.7265625" style="32" customWidth="1"/>
    <col min="11" max="11" width="10.453125" style="32" customWidth="1"/>
    <col min="12" max="12" width="13.26953125" style="32" customWidth="1"/>
    <col min="13" max="13" width="25.7265625" style="31" bestFit="1" customWidth="1"/>
    <col min="14" max="256" width="9.1796875" style="32"/>
    <col min="257" max="257" width="4.453125" style="32" customWidth="1"/>
    <col min="258" max="258" width="6.1796875" style="32" customWidth="1"/>
    <col min="259" max="259" width="21" style="32" customWidth="1"/>
    <col min="260" max="260" width="9.453125" style="32" customWidth="1"/>
    <col min="261" max="261" width="12.453125" style="32" customWidth="1"/>
    <col min="262" max="262" width="9.7265625" style="32" customWidth="1"/>
    <col min="263" max="263" width="14.1796875" style="32" customWidth="1"/>
    <col min="264" max="264" width="10.26953125" style="32" customWidth="1"/>
    <col min="265" max="265" width="9.1796875" style="32"/>
    <col min="266" max="266" width="10.81640625" style="32" customWidth="1"/>
    <col min="267" max="267" width="11" style="32" customWidth="1"/>
    <col min="268" max="268" width="6.81640625" style="32" customWidth="1"/>
    <col min="269" max="269" width="25.7265625" style="32" bestFit="1" customWidth="1"/>
    <col min="270" max="512" width="9.1796875" style="32"/>
    <col min="513" max="513" width="4.453125" style="32" customWidth="1"/>
    <col min="514" max="514" width="6.1796875" style="32" customWidth="1"/>
    <col min="515" max="515" width="21" style="32" customWidth="1"/>
    <col min="516" max="516" width="9.453125" style="32" customWidth="1"/>
    <col min="517" max="517" width="12.453125" style="32" customWidth="1"/>
    <col min="518" max="518" width="9.7265625" style="32" customWidth="1"/>
    <col min="519" max="519" width="14.1796875" style="32" customWidth="1"/>
    <col min="520" max="520" width="10.26953125" style="32" customWidth="1"/>
    <col min="521" max="521" width="9.1796875" style="32"/>
    <col min="522" max="522" width="10.81640625" style="32" customWidth="1"/>
    <col min="523" max="523" width="11" style="32" customWidth="1"/>
    <col min="524" max="524" width="6.81640625" style="32" customWidth="1"/>
    <col min="525" max="525" width="25.7265625" style="32" bestFit="1" customWidth="1"/>
    <col min="526" max="768" width="9.1796875" style="32"/>
    <col min="769" max="769" width="4.453125" style="32" customWidth="1"/>
    <col min="770" max="770" width="6.1796875" style="32" customWidth="1"/>
    <col min="771" max="771" width="21" style="32" customWidth="1"/>
    <col min="772" max="772" width="9.453125" style="32" customWidth="1"/>
    <col min="773" max="773" width="12.453125" style="32" customWidth="1"/>
    <col min="774" max="774" width="9.7265625" style="32" customWidth="1"/>
    <col min="775" max="775" width="14.1796875" style="32" customWidth="1"/>
    <col min="776" max="776" width="10.26953125" style="32" customWidth="1"/>
    <col min="777" max="777" width="9.1796875" style="32"/>
    <col min="778" max="778" width="10.81640625" style="32" customWidth="1"/>
    <col min="779" max="779" width="11" style="32" customWidth="1"/>
    <col min="780" max="780" width="6.81640625" style="32" customWidth="1"/>
    <col min="781" max="781" width="25.7265625" style="32" bestFit="1" customWidth="1"/>
    <col min="782" max="1024" width="9.1796875" style="32"/>
    <col min="1025" max="1025" width="4.453125" style="32" customWidth="1"/>
    <col min="1026" max="1026" width="6.1796875" style="32" customWidth="1"/>
    <col min="1027" max="1027" width="21" style="32" customWidth="1"/>
    <col min="1028" max="1028" width="9.453125" style="32" customWidth="1"/>
    <col min="1029" max="1029" width="12.453125" style="32" customWidth="1"/>
    <col min="1030" max="1030" width="9.7265625" style="32" customWidth="1"/>
    <col min="1031" max="1031" width="14.1796875" style="32" customWidth="1"/>
    <col min="1032" max="1032" width="10.26953125" style="32" customWidth="1"/>
    <col min="1033" max="1033" width="9.1796875" style="32"/>
    <col min="1034" max="1034" width="10.81640625" style="32" customWidth="1"/>
    <col min="1035" max="1035" width="11" style="32" customWidth="1"/>
    <col min="1036" max="1036" width="6.81640625" style="32" customWidth="1"/>
    <col min="1037" max="1037" width="25.7265625" style="32" bestFit="1" customWidth="1"/>
    <col min="1038" max="1280" width="9.1796875" style="32"/>
    <col min="1281" max="1281" width="4.453125" style="32" customWidth="1"/>
    <col min="1282" max="1282" width="6.1796875" style="32" customWidth="1"/>
    <col min="1283" max="1283" width="21" style="32" customWidth="1"/>
    <col min="1284" max="1284" width="9.453125" style="32" customWidth="1"/>
    <col min="1285" max="1285" width="12.453125" style="32" customWidth="1"/>
    <col min="1286" max="1286" width="9.7265625" style="32" customWidth="1"/>
    <col min="1287" max="1287" width="14.1796875" style="32" customWidth="1"/>
    <col min="1288" max="1288" width="10.26953125" style="32" customWidth="1"/>
    <col min="1289" max="1289" width="9.1796875" style="32"/>
    <col min="1290" max="1290" width="10.81640625" style="32" customWidth="1"/>
    <col min="1291" max="1291" width="11" style="32" customWidth="1"/>
    <col min="1292" max="1292" width="6.81640625" style="32" customWidth="1"/>
    <col min="1293" max="1293" width="25.7265625" style="32" bestFit="1" customWidth="1"/>
    <col min="1294" max="1536" width="9.1796875" style="32"/>
    <col min="1537" max="1537" width="4.453125" style="32" customWidth="1"/>
    <col min="1538" max="1538" width="6.1796875" style="32" customWidth="1"/>
    <col min="1539" max="1539" width="21" style="32" customWidth="1"/>
    <col min="1540" max="1540" width="9.453125" style="32" customWidth="1"/>
    <col min="1541" max="1541" width="12.453125" style="32" customWidth="1"/>
    <col min="1542" max="1542" width="9.7265625" style="32" customWidth="1"/>
    <col min="1543" max="1543" width="14.1796875" style="32" customWidth="1"/>
    <col min="1544" max="1544" width="10.26953125" style="32" customWidth="1"/>
    <col min="1545" max="1545" width="9.1796875" style="32"/>
    <col min="1546" max="1546" width="10.81640625" style="32" customWidth="1"/>
    <col min="1547" max="1547" width="11" style="32" customWidth="1"/>
    <col min="1548" max="1548" width="6.81640625" style="32" customWidth="1"/>
    <col min="1549" max="1549" width="25.7265625" style="32" bestFit="1" customWidth="1"/>
    <col min="1550" max="1792" width="9.1796875" style="32"/>
    <col min="1793" max="1793" width="4.453125" style="32" customWidth="1"/>
    <col min="1794" max="1794" width="6.1796875" style="32" customWidth="1"/>
    <col min="1795" max="1795" width="21" style="32" customWidth="1"/>
    <col min="1796" max="1796" width="9.453125" style="32" customWidth="1"/>
    <col min="1797" max="1797" width="12.453125" style="32" customWidth="1"/>
    <col min="1798" max="1798" width="9.7265625" style="32" customWidth="1"/>
    <col min="1799" max="1799" width="14.1796875" style="32" customWidth="1"/>
    <col min="1800" max="1800" width="10.26953125" style="32" customWidth="1"/>
    <col min="1801" max="1801" width="9.1796875" style="32"/>
    <col min="1802" max="1802" width="10.81640625" style="32" customWidth="1"/>
    <col min="1803" max="1803" width="11" style="32" customWidth="1"/>
    <col min="1804" max="1804" width="6.81640625" style="32" customWidth="1"/>
    <col min="1805" max="1805" width="25.7265625" style="32" bestFit="1" customWidth="1"/>
    <col min="1806" max="2048" width="9.1796875" style="32"/>
    <col min="2049" max="2049" width="4.453125" style="32" customWidth="1"/>
    <col min="2050" max="2050" width="6.1796875" style="32" customWidth="1"/>
    <col min="2051" max="2051" width="21" style="32" customWidth="1"/>
    <col min="2052" max="2052" width="9.453125" style="32" customWidth="1"/>
    <col min="2053" max="2053" width="12.453125" style="32" customWidth="1"/>
    <col min="2054" max="2054" width="9.7265625" style="32" customWidth="1"/>
    <col min="2055" max="2055" width="14.1796875" style="32" customWidth="1"/>
    <col min="2056" max="2056" width="10.26953125" style="32" customWidth="1"/>
    <col min="2057" max="2057" width="9.1796875" style="32"/>
    <col min="2058" max="2058" width="10.81640625" style="32" customWidth="1"/>
    <col min="2059" max="2059" width="11" style="32" customWidth="1"/>
    <col min="2060" max="2060" width="6.81640625" style="32" customWidth="1"/>
    <col min="2061" max="2061" width="25.7265625" style="32" bestFit="1" customWidth="1"/>
    <col min="2062" max="2304" width="9.1796875" style="32"/>
    <col min="2305" max="2305" width="4.453125" style="32" customWidth="1"/>
    <col min="2306" max="2306" width="6.1796875" style="32" customWidth="1"/>
    <col min="2307" max="2307" width="21" style="32" customWidth="1"/>
    <col min="2308" max="2308" width="9.453125" style="32" customWidth="1"/>
    <col min="2309" max="2309" width="12.453125" style="32" customWidth="1"/>
    <col min="2310" max="2310" width="9.7265625" style="32" customWidth="1"/>
    <col min="2311" max="2311" width="14.1796875" style="32" customWidth="1"/>
    <col min="2312" max="2312" width="10.26953125" style="32" customWidth="1"/>
    <col min="2313" max="2313" width="9.1796875" style="32"/>
    <col min="2314" max="2314" width="10.81640625" style="32" customWidth="1"/>
    <col min="2315" max="2315" width="11" style="32" customWidth="1"/>
    <col min="2316" max="2316" width="6.81640625" style="32" customWidth="1"/>
    <col min="2317" max="2317" width="25.7265625" style="32" bestFit="1" customWidth="1"/>
    <col min="2318" max="2560" width="9.1796875" style="32"/>
    <col min="2561" max="2561" width="4.453125" style="32" customWidth="1"/>
    <col min="2562" max="2562" width="6.1796875" style="32" customWidth="1"/>
    <col min="2563" max="2563" width="21" style="32" customWidth="1"/>
    <col min="2564" max="2564" width="9.453125" style="32" customWidth="1"/>
    <col min="2565" max="2565" width="12.453125" style="32" customWidth="1"/>
    <col min="2566" max="2566" width="9.7265625" style="32" customWidth="1"/>
    <col min="2567" max="2567" width="14.1796875" style="32" customWidth="1"/>
    <col min="2568" max="2568" width="10.26953125" style="32" customWidth="1"/>
    <col min="2569" max="2569" width="9.1796875" style="32"/>
    <col min="2570" max="2570" width="10.81640625" style="32" customWidth="1"/>
    <col min="2571" max="2571" width="11" style="32" customWidth="1"/>
    <col min="2572" max="2572" width="6.81640625" style="32" customWidth="1"/>
    <col min="2573" max="2573" width="25.7265625" style="32" bestFit="1" customWidth="1"/>
    <col min="2574" max="2816" width="9.1796875" style="32"/>
    <col min="2817" max="2817" width="4.453125" style="32" customWidth="1"/>
    <col min="2818" max="2818" width="6.1796875" style="32" customWidth="1"/>
    <col min="2819" max="2819" width="21" style="32" customWidth="1"/>
    <col min="2820" max="2820" width="9.453125" style="32" customWidth="1"/>
    <col min="2821" max="2821" width="12.453125" style="32" customWidth="1"/>
    <col min="2822" max="2822" width="9.7265625" style="32" customWidth="1"/>
    <col min="2823" max="2823" width="14.1796875" style="32" customWidth="1"/>
    <col min="2824" max="2824" width="10.26953125" style="32" customWidth="1"/>
    <col min="2825" max="2825" width="9.1796875" style="32"/>
    <col min="2826" max="2826" width="10.81640625" style="32" customWidth="1"/>
    <col min="2827" max="2827" width="11" style="32" customWidth="1"/>
    <col min="2828" max="2828" width="6.81640625" style="32" customWidth="1"/>
    <col min="2829" max="2829" width="25.7265625" style="32" bestFit="1" customWidth="1"/>
    <col min="2830" max="3072" width="9.1796875" style="32"/>
    <col min="3073" max="3073" width="4.453125" style="32" customWidth="1"/>
    <col min="3074" max="3074" width="6.1796875" style="32" customWidth="1"/>
    <col min="3075" max="3075" width="21" style="32" customWidth="1"/>
    <col min="3076" max="3076" width="9.453125" style="32" customWidth="1"/>
    <col min="3077" max="3077" width="12.453125" style="32" customWidth="1"/>
    <col min="3078" max="3078" width="9.7265625" style="32" customWidth="1"/>
    <col min="3079" max="3079" width="14.1796875" style="32" customWidth="1"/>
    <col min="3080" max="3080" width="10.26953125" style="32" customWidth="1"/>
    <col min="3081" max="3081" width="9.1796875" style="32"/>
    <col min="3082" max="3082" width="10.81640625" style="32" customWidth="1"/>
    <col min="3083" max="3083" width="11" style="32" customWidth="1"/>
    <col min="3084" max="3084" width="6.81640625" style="32" customWidth="1"/>
    <col min="3085" max="3085" width="25.7265625" style="32" bestFit="1" customWidth="1"/>
    <col min="3086" max="3328" width="9.1796875" style="32"/>
    <col min="3329" max="3329" width="4.453125" style="32" customWidth="1"/>
    <col min="3330" max="3330" width="6.1796875" style="32" customWidth="1"/>
    <col min="3331" max="3331" width="21" style="32" customWidth="1"/>
    <col min="3332" max="3332" width="9.453125" style="32" customWidth="1"/>
    <col min="3333" max="3333" width="12.453125" style="32" customWidth="1"/>
    <col min="3334" max="3334" width="9.7265625" style="32" customWidth="1"/>
    <col min="3335" max="3335" width="14.1796875" style="32" customWidth="1"/>
    <col min="3336" max="3336" width="10.26953125" style="32" customWidth="1"/>
    <col min="3337" max="3337" width="9.1796875" style="32"/>
    <col min="3338" max="3338" width="10.81640625" style="32" customWidth="1"/>
    <col min="3339" max="3339" width="11" style="32" customWidth="1"/>
    <col min="3340" max="3340" width="6.81640625" style="32" customWidth="1"/>
    <col min="3341" max="3341" width="25.7265625" style="32" bestFit="1" customWidth="1"/>
    <col min="3342" max="3584" width="9.1796875" style="32"/>
    <col min="3585" max="3585" width="4.453125" style="32" customWidth="1"/>
    <col min="3586" max="3586" width="6.1796875" style="32" customWidth="1"/>
    <col min="3587" max="3587" width="21" style="32" customWidth="1"/>
    <col min="3588" max="3588" width="9.453125" style="32" customWidth="1"/>
    <col min="3589" max="3589" width="12.453125" style="32" customWidth="1"/>
    <col min="3590" max="3590" width="9.7265625" style="32" customWidth="1"/>
    <col min="3591" max="3591" width="14.1796875" style="32" customWidth="1"/>
    <col min="3592" max="3592" width="10.26953125" style="32" customWidth="1"/>
    <col min="3593" max="3593" width="9.1796875" style="32"/>
    <col min="3594" max="3594" width="10.81640625" style="32" customWidth="1"/>
    <col min="3595" max="3595" width="11" style="32" customWidth="1"/>
    <col min="3596" max="3596" width="6.81640625" style="32" customWidth="1"/>
    <col min="3597" max="3597" width="25.7265625" style="32" bestFit="1" customWidth="1"/>
    <col min="3598" max="3840" width="9.1796875" style="32"/>
    <col min="3841" max="3841" width="4.453125" style="32" customWidth="1"/>
    <col min="3842" max="3842" width="6.1796875" style="32" customWidth="1"/>
    <col min="3843" max="3843" width="21" style="32" customWidth="1"/>
    <col min="3844" max="3844" width="9.453125" style="32" customWidth="1"/>
    <col min="3845" max="3845" width="12.453125" style="32" customWidth="1"/>
    <col min="3846" max="3846" width="9.7265625" style="32" customWidth="1"/>
    <col min="3847" max="3847" width="14.1796875" style="32" customWidth="1"/>
    <col min="3848" max="3848" width="10.26953125" style="32" customWidth="1"/>
    <col min="3849" max="3849" width="9.1796875" style="32"/>
    <col min="3850" max="3850" width="10.81640625" style="32" customWidth="1"/>
    <col min="3851" max="3851" width="11" style="32" customWidth="1"/>
    <col min="3852" max="3852" width="6.81640625" style="32" customWidth="1"/>
    <col min="3853" max="3853" width="25.7265625" style="32" bestFit="1" customWidth="1"/>
    <col min="3854" max="4096" width="9.1796875" style="32"/>
    <col min="4097" max="4097" width="4.453125" style="32" customWidth="1"/>
    <col min="4098" max="4098" width="6.1796875" style="32" customWidth="1"/>
    <col min="4099" max="4099" width="21" style="32" customWidth="1"/>
    <col min="4100" max="4100" width="9.453125" style="32" customWidth="1"/>
    <col min="4101" max="4101" width="12.453125" style="32" customWidth="1"/>
    <col min="4102" max="4102" width="9.7265625" style="32" customWidth="1"/>
    <col min="4103" max="4103" width="14.1796875" style="32" customWidth="1"/>
    <col min="4104" max="4104" width="10.26953125" style="32" customWidth="1"/>
    <col min="4105" max="4105" width="9.1796875" style="32"/>
    <col min="4106" max="4106" width="10.81640625" style="32" customWidth="1"/>
    <col min="4107" max="4107" width="11" style="32" customWidth="1"/>
    <col min="4108" max="4108" width="6.81640625" style="32" customWidth="1"/>
    <col min="4109" max="4109" width="25.7265625" style="32" bestFit="1" customWidth="1"/>
    <col min="4110" max="4352" width="9.1796875" style="32"/>
    <col min="4353" max="4353" width="4.453125" style="32" customWidth="1"/>
    <col min="4354" max="4354" width="6.1796875" style="32" customWidth="1"/>
    <col min="4355" max="4355" width="21" style="32" customWidth="1"/>
    <col min="4356" max="4356" width="9.453125" style="32" customWidth="1"/>
    <col min="4357" max="4357" width="12.453125" style="32" customWidth="1"/>
    <col min="4358" max="4358" width="9.7265625" style="32" customWidth="1"/>
    <col min="4359" max="4359" width="14.1796875" style="32" customWidth="1"/>
    <col min="4360" max="4360" width="10.26953125" style="32" customWidth="1"/>
    <col min="4361" max="4361" width="9.1796875" style="32"/>
    <col min="4362" max="4362" width="10.81640625" style="32" customWidth="1"/>
    <col min="4363" max="4363" width="11" style="32" customWidth="1"/>
    <col min="4364" max="4364" width="6.81640625" style="32" customWidth="1"/>
    <col min="4365" max="4365" width="25.7265625" style="32" bestFit="1" customWidth="1"/>
    <col min="4366" max="4608" width="9.1796875" style="32"/>
    <col min="4609" max="4609" width="4.453125" style="32" customWidth="1"/>
    <col min="4610" max="4610" width="6.1796875" style="32" customWidth="1"/>
    <col min="4611" max="4611" width="21" style="32" customWidth="1"/>
    <col min="4612" max="4612" width="9.453125" style="32" customWidth="1"/>
    <col min="4613" max="4613" width="12.453125" style="32" customWidth="1"/>
    <col min="4614" max="4614" width="9.7265625" style="32" customWidth="1"/>
    <col min="4615" max="4615" width="14.1796875" style="32" customWidth="1"/>
    <col min="4616" max="4616" width="10.26953125" style="32" customWidth="1"/>
    <col min="4617" max="4617" width="9.1796875" style="32"/>
    <col min="4618" max="4618" width="10.81640625" style="32" customWidth="1"/>
    <col min="4619" max="4619" width="11" style="32" customWidth="1"/>
    <col min="4620" max="4620" width="6.81640625" style="32" customWidth="1"/>
    <col min="4621" max="4621" width="25.7265625" style="32" bestFit="1" customWidth="1"/>
    <col min="4622" max="4864" width="9.1796875" style="32"/>
    <col min="4865" max="4865" width="4.453125" style="32" customWidth="1"/>
    <col min="4866" max="4866" width="6.1796875" style="32" customWidth="1"/>
    <col min="4867" max="4867" width="21" style="32" customWidth="1"/>
    <col min="4868" max="4868" width="9.453125" style="32" customWidth="1"/>
    <col min="4869" max="4869" width="12.453125" style="32" customWidth="1"/>
    <col min="4870" max="4870" width="9.7265625" style="32" customWidth="1"/>
    <col min="4871" max="4871" width="14.1796875" style="32" customWidth="1"/>
    <col min="4872" max="4872" width="10.26953125" style="32" customWidth="1"/>
    <col min="4873" max="4873" width="9.1796875" style="32"/>
    <col min="4874" max="4874" width="10.81640625" style="32" customWidth="1"/>
    <col min="4875" max="4875" width="11" style="32" customWidth="1"/>
    <col min="4876" max="4876" width="6.81640625" style="32" customWidth="1"/>
    <col min="4877" max="4877" width="25.7265625" style="32" bestFit="1" customWidth="1"/>
    <col min="4878" max="5120" width="9.1796875" style="32"/>
    <col min="5121" max="5121" width="4.453125" style="32" customWidth="1"/>
    <col min="5122" max="5122" width="6.1796875" style="32" customWidth="1"/>
    <col min="5123" max="5123" width="21" style="32" customWidth="1"/>
    <col min="5124" max="5124" width="9.453125" style="32" customWidth="1"/>
    <col min="5125" max="5125" width="12.453125" style="32" customWidth="1"/>
    <col min="5126" max="5126" width="9.7265625" style="32" customWidth="1"/>
    <col min="5127" max="5127" width="14.1796875" style="32" customWidth="1"/>
    <col min="5128" max="5128" width="10.26953125" style="32" customWidth="1"/>
    <col min="5129" max="5129" width="9.1796875" style="32"/>
    <col min="5130" max="5130" width="10.81640625" style="32" customWidth="1"/>
    <col min="5131" max="5131" width="11" style="32" customWidth="1"/>
    <col min="5132" max="5132" width="6.81640625" style="32" customWidth="1"/>
    <col min="5133" max="5133" width="25.7265625" style="32" bestFit="1" customWidth="1"/>
    <col min="5134" max="5376" width="9.1796875" style="32"/>
    <col min="5377" max="5377" width="4.453125" style="32" customWidth="1"/>
    <col min="5378" max="5378" width="6.1796875" style="32" customWidth="1"/>
    <col min="5379" max="5379" width="21" style="32" customWidth="1"/>
    <col min="5380" max="5380" width="9.453125" style="32" customWidth="1"/>
    <col min="5381" max="5381" width="12.453125" style="32" customWidth="1"/>
    <col min="5382" max="5382" width="9.7265625" style="32" customWidth="1"/>
    <col min="5383" max="5383" width="14.1796875" style="32" customWidth="1"/>
    <col min="5384" max="5384" width="10.26953125" style="32" customWidth="1"/>
    <col min="5385" max="5385" width="9.1796875" style="32"/>
    <col min="5386" max="5386" width="10.81640625" style="32" customWidth="1"/>
    <col min="5387" max="5387" width="11" style="32" customWidth="1"/>
    <col min="5388" max="5388" width="6.81640625" style="32" customWidth="1"/>
    <col min="5389" max="5389" width="25.7265625" style="32" bestFit="1" customWidth="1"/>
    <col min="5390" max="5632" width="9.1796875" style="32"/>
    <col min="5633" max="5633" width="4.453125" style="32" customWidth="1"/>
    <col min="5634" max="5634" width="6.1796875" style="32" customWidth="1"/>
    <col min="5635" max="5635" width="21" style="32" customWidth="1"/>
    <col min="5636" max="5636" width="9.453125" style="32" customWidth="1"/>
    <col min="5637" max="5637" width="12.453125" style="32" customWidth="1"/>
    <col min="5638" max="5638" width="9.7265625" style="32" customWidth="1"/>
    <col min="5639" max="5639" width="14.1796875" style="32" customWidth="1"/>
    <col min="5640" max="5640" width="10.26953125" style="32" customWidth="1"/>
    <col min="5641" max="5641" width="9.1796875" style="32"/>
    <col min="5642" max="5642" width="10.81640625" style="32" customWidth="1"/>
    <col min="5643" max="5643" width="11" style="32" customWidth="1"/>
    <col min="5644" max="5644" width="6.81640625" style="32" customWidth="1"/>
    <col min="5645" max="5645" width="25.7265625" style="32" bestFit="1" customWidth="1"/>
    <col min="5646" max="5888" width="9.1796875" style="32"/>
    <col min="5889" max="5889" width="4.453125" style="32" customWidth="1"/>
    <col min="5890" max="5890" width="6.1796875" style="32" customWidth="1"/>
    <col min="5891" max="5891" width="21" style="32" customWidth="1"/>
    <col min="5892" max="5892" width="9.453125" style="32" customWidth="1"/>
    <col min="5893" max="5893" width="12.453125" style="32" customWidth="1"/>
    <col min="5894" max="5894" width="9.7265625" style="32" customWidth="1"/>
    <col min="5895" max="5895" width="14.1796875" style="32" customWidth="1"/>
    <col min="5896" max="5896" width="10.26953125" style="32" customWidth="1"/>
    <col min="5897" max="5897" width="9.1796875" style="32"/>
    <col min="5898" max="5898" width="10.81640625" style="32" customWidth="1"/>
    <col min="5899" max="5899" width="11" style="32" customWidth="1"/>
    <col min="5900" max="5900" width="6.81640625" style="32" customWidth="1"/>
    <col min="5901" max="5901" width="25.7265625" style="32" bestFit="1" customWidth="1"/>
    <col min="5902" max="6144" width="9.1796875" style="32"/>
    <col min="6145" max="6145" width="4.453125" style="32" customWidth="1"/>
    <col min="6146" max="6146" width="6.1796875" style="32" customWidth="1"/>
    <col min="6147" max="6147" width="21" style="32" customWidth="1"/>
    <col min="6148" max="6148" width="9.453125" style="32" customWidth="1"/>
    <col min="6149" max="6149" width="12.453125" style="32" customWidth="1"/>
    <col min="6150" max="6150" width="9.7265625" style="32" customWidth="1"/>
    <col min="6151" max="6151" width="14.1796875" style="32" customWidth="1"/>
    <col min="6152" max="6152" width="10.26953125" style="32" customWidth="1"/>
    <col min="6153" max="6153" width="9.1796875" style="32"/>
    <col min="6154" max="6154" width="10.81640625" style="32" customWidth="1"/>
    <col min="6155" max="6155" width="11" style="32" customWidth="1"/>
    <col min="6156" max="6156" width="6.81640625" style="32" customWidth="1"/>
    <col min="6157" max="6157" width="25.7265625" style="32" bestFit="1" customWidth="1"/>
    <col min="6158" max="6400" width="9.1796875" style="32"/>
    <col min="6401" max="6401" width="4.453125" style="32" customWidth="1"/>
    <col min="6402" max="6402" width="6.1796875" style="32" customWidth="1"/>
    <col min="6403" max="6403" width="21" style="32" customWidth="1"/>
    <col min="6404" max="6404" width="9.453125" style="32" customWidth="1"/>
    <col min="6405" max="6405" width="12.453125" style="32" customWidth="1"/>
    <col min="6406" max="6406" width="9.7265625" style="32" customWidth="1"/>
    <col min="6407" max="6407" width="14.1796875" style="32" customWidth="1"/>
    <col min="6408" max="6408" width="10.26953125" style="32" customWidth="1"/>
    <col min="6409" max="6409" width="9.1796875" style="32"/>
    <col min="6410" max="6410" width="10.81640625" style="32" customWidth="1"/>
    <col min="6411" max="6411" width="11" style="32" customWidth="1"/>
    <col min="6412" max="6412" width="6.81640625" style="32" customWidth="1"/>
    <col min="6413" max="6413" width="25.7265625" style="32" bestFit="1" customWidth="1"/>
    <col min="6414" max="6656" width="9.1796875" style="32"/>
    <col min="6657" max="6657" width="4.453125" style="32" customWidth="1"/>
    <col min="6658" max="6658" width="6.1796875" style="32" customWidth="1"/>
    <col min="6659" max="6659" width="21" style="32" customWidth="1"/>
    <col min="6660" max="6660" width="9.453125" style="32" customWidth="1"/>
    <col min="6661" max="6661" width="12.453125" style="32" customWidth="1"/>
    <col min="6662" max="6662" width="9.7265625" style="32" customWidth="1"/>
    <col min="6663" max="6663" width="14.1796875" style="32" customWidth="1"/>
    <col min="6664" max="6664" width="10.26953125" style="32" customWidth="1"/>
    <col min="6665" max="6665" width="9.1796875" style="32"/>
    <col min="6666" max="6666" width="10.81640625" style="32" customWidth="1"/>
    <col min="6667" max="6667" width="11" style="32" customWidth="1"/>
    <col min="6668" max="6668" width="6.81640625" style="32" customWidth="1"/>
    <col min="6669" max="6669" width="25.7265625" style="32" bestFit="1" customWidth="1"/>
    <col min="6670" max="6912" width="9.1796875" style="32"/>
    <col min="6913" max="6913" width="4.453125" style="32" customWidth="1"/>
    <col min="6914" max="6914" width="6.1796875" style="32" customWidth="1"/>
    <col min="6915" max="6915" width="21" style="32" customWidth="1"/>
    <col min="6916" max="6916" width="9.453125" style="32" customWidth="1"/>
    <col min="6917" max="6917" width="12.453125" style="32" customWidth="1"/>
    <col min="6918" max="6918" width="9.7265625" style="32" customWidth="1"/>
    <col min="6919" max="6919" width="14.1796875" style="32" customWidth="1"/>
    <col min="6920" max="6920" width="10.26953125" style="32" customWidth="1"/>
    <col min="6921" max="6921" width="9.1796875" style="32"/>
    <col min="6922" max="6922" width="10.81640625" style="32" customWidth="1"/>
    <col min="6923" max="6923" width="11" style="32" customWidth="1"/>
    <col min="6924" max="6924" width="6.81640625" style="32" customWidth="1"/>
    <col min="6925" max="6925" width="25.7265625" style="32" bestFit="1" customWidth="1"/>
    <col min="6926" max="7168" width="9.1796875" style="32"/>
    <col min="7169" max="7169" width="4.453125" style="32" customWidth="1"/>
    <col min="7170" max="7170" width="6.1796875" style="32" customWidth="1"/>
    <col min="7171" max="7171" width="21" style="32" customWidth="1"/>
    <col min="7172" max="7172" width="9.453125" style="32" customWidth="1"/>
    <col min="7173" max="7173" width="12.453125" style="32" customWidth="1"/>
    <col min="7174" max="7174" width="9.7265625" style="32" customWidth="1"/>
    <col min="7175" max="7175" width="14.1796875" style="32" customWidth="1"/>
    <col min="7176" max="7176" width="10.26953125" style="32" customWidth="1"/>
    <col min="7177" max="7177" width="9.1796875" style="32"/>
    <col min="7178" max="7178" width="10.81640625" style="32" customWidth="1"/>
    <col min="7179" max="7179" width="11" style="32" customWidth="1"/>
    <col min="7180" max="7180" width="6.81640625" style="32" customWidth="1"/>
    <col min="7181" max="7181" width="25.7265625" style="32" bestFit="1" customWidth="1"/>
    <col min="7182" max="7424" width="9.1796875" style="32"/>
    <col min="7425" max="7425" width="4.453125" style="32" customWidth="1"/>
    <col min="7426" max="7426" width="6.1796875" style="32" customWidth="1"/>
    <col min="7427" max="7427" width="21" style="32" customWidth="1"/>
    <col min="7428" max="7428" width="9.453125" style="32" customWidth="1"/>
    <col min="7429" max="7429" width="12.453125" style="32" customWidth="1"/>
    <col min="7430" max="7430" width="9.7265625" style="32" customWidth="1"/>
    <col min="7431" max="7431" width="14.1796875" style="32" customWidth="1"/>
    <col min="7432" max="7432" width="10.26953125" style="32" customWidth="1"/>
    <col min="7433" max="7433" width="9.1796875" style="32"/>
    <col min="7434" max="7434" width="10.81640625" style="32" customWidth="1"/>
    <col min="7435" max="7435" width="11" style="32" customWidth="1"/>
    <col min="7436" max="7436" width="6.81640625" style="32" customWidth="1"/>
    <col min="7437" max="7437" width="25.7265625" style="32" bestFit="1" customWidth="1"/>
    <col min="7438" max="7680" width="9.1796875" style="32"/>
    <col min="7681" max="7681" width="4.453125" style="32" customWidth="1"/>
    <col min="7682" max="7682" width="6.1796875" style="32" customWidth="1"/>
    <col min="7683" max="7683" width="21" style="32" customWidth="1"/>
    <col min="7684" max="7684" width="9.453125" style="32" customWidth="1"/>
    <col min="7685" max="7685" width="12.453125" style="32" customWidth="1"/>
    <col min="7686" max="7686" width="9.7265625" style="32" customWidth="1"/>
    <col min="7687" max="7687" width="14.1796875" style="32" customWidth="1"/>
    <col min="7688" max="7688" width="10.26953125" style="32" customWidth="1"/>
    <col min="7689" max="7689" width="9.1796875" style="32"/>
    <col min="7690" max="7690" width="10.81640625" style="32" customWidth="1"/>
    <col min="7691" max="7691" width="11" style="32" customWidth="1"/>
    <col min="7692" max="7692" width="6.81640625" style="32" customWidth="1"/>
    <col min="7693" max="7693" width="25.7265625" style="32" bestFit="1" customWidth="1"/>
    <col min="7694" max="7936" width="9.1796875" style="32"/>
    <col min="7937" max="7937" width="4.453125" style="32" customWidth="1"/>
    <col min="7938" max="7938" width="6.1796875" style="32" customWidth="1"/>
    <col min="7939" max="7939" width="21" style="32" customWidth="1"/>
    <col min="7940" max="7940" width="9.453125" style="32" customWidth="1"/>
    <col min="7941" max="7941" width="12.453125" style="32" customWidth="1"/>
    <col min="7942" max="7942" width="9.7265625" style="32" customWidth="1"/>
    <col min="7943" max="7943" width="14.1796875" style="32" customWidth="1"/>
    <col min="7944" max="7944" width="10.26953125" style="32" customWidth="1"/>
    <col min="7945" max="7945" width="9.1796875" style="32"/>
    <col min="7946" max="7946" width="10.81640625" style="32" customWidth="1"/>
    <col min="7947" max="7947" width="11" style="32" customWidth="1"/>
    <col min="7948" max="7948" width="6.81640625" style="32" customWidth="1"/>
    <col min="7949" max="7949" width="25.7265625" style="32" bestFit="1" customWidth="1"/>
    <col min="7950" max="8192" width="9.1796875" style="32"/>
    <col min="8193" max="8193" width="4.453125" style="32" customWidth="1"/>
    <col min="8194" max="8194" width="6.1796875" style="32" customWidth="1"/>
    <col min="8195" max="8195" width="21" style="32" customWidth="1"/>
    <col min="8196" max="8196" width="9.453125" style="32" customWidth="1"/>
    <col min="8197" max="8197" width="12.453125" style="32" customWidth="1"/>
    <col min="8198" max="8198" width="9.7265625" style="32" customWidth="1"/>
    <col min="8199" max="8199" width="14.1796875" style="32" customWidth="1"/>
    <col min="8200" max="8200" width="10.26953125" style="32" customWidth="1"/>
    <col min="8201" max="8201" width="9.1796875" style="32"/>
    <col min="8202" max="8202" width="10.81640625" style="32" customWidth="1"/>
    <col min="8203" max="8203" width="11" style="32" customWidth="1"/>
    <col min="8204" max="8204" width="6.81640625" style="32" customWidth="1"/>
    <col min="8205" max="8205" width="25.7265625" style="32" bestFit="1" customWidth="1"/>
    <col min="8206" max="8448" width="9.1796875" style="32"/>
    <col min="8449" max="8449" width="4.453125" style="32" customWidth="1"/>
    <col min="8450" max="8450" width="6.1796875" style="32" customWidth="1"/>
    <col min="8451" max="8451" width="21" style="32" customWidth="1"/>
    <col min="8452" max="8452" width="9.453125" style="32" customWidth="1"/>
    <col min="8453" max="8453" width="12.453125" style="32" customWidth="1"/>
    <col min="8454" max="8454" width="9.7265625" style="32" customWidth="1"/>
    <col min="8455" max="8455" width="14.1796875" style="32" customWidth="1"/>
    <col min="8456" max="8456" width="10.26953125" style="32" customWidth="1"/>
    <col min="8457" max="8457" width="9.1796875" style="32"/>
    <col min="8458" max="8458" width="10.81640625" style="32" customWidth="1"/>
    <col min="8459" max="8459" width="11" style="32" customWidth="1"/>
    <col min="8460" max="8460" width="6.81640625" style="32" customWidth="1"/>
    <col min="8461" max="8461" width="25.7265625" style="32" bestFit="1" customWidth="1"/>
    <col min="8462" max="8704" width="9.1796875" style="32"/>
    <col min="8705" max="8705" width="4.453125" style="32" customWidth="1"/>
    <col min="8706" max="8706" width="6.1796875" style="32" customWidth="1"/>
    <col min="8707" max="8707" width="21" style="32" customWidth="1"/>
    <col min="8708" max="8708" width="9.453125" style="32" customWidth="1"/>
    <col min="8709" max="8709" width="12.453125" style="32" customWidth="1"/>
    <col min="8710" max="8710" width="9.7265625" style="32" customWidth="1"/>
    <col min="8711" max="8711" width="14.1796875" style="32" customWidth="1"/>
    <col min="8712" max="8712" width="10.26953125" style="32" customWidth="1"/>
    <col min="8713" max="8713" width="9.1796875" style="32"/>
    <col min="8714" max="8714" width="10.81640625" style="32" customWidth="1"/>
    <col min="8715" max="8715" width="11" style="32" customWidth="1"/>
    <col min="8716" max="8716" width="6.81640625" style="32" customWidth="1"/>
    <col min="8717" max="8717" width="25.7265625" style="32" bestFit="1" customWidth="1"/>
    <col min="8718" max="8960" width="9.1796875" style="32"/>
    <col min="8961" max="8961" width="4.453125" style="32" customWidth="1"/>
    <col min="8962" max="8962" width="6.1796875" style="32" customWidth="1"/>
    <col min="8963" max="8963" width="21" style="32" customWidth="1"/>
    <col min="8964" max="8964" width="9.453125" style="32" customWidth="1"/>
    <col min="8965" max="8965" width="12.453125" style="32" customWidth="1"/>
    <col min="8966" max="8966" width="9.7265625" style="32" customWidth="1"/>
    <col min="8967" max="8967" width="14.1796875" style="32" customWidth="1"/>
    <col min="8968" max="8968" width="10.26953125" style="32" customWidth="1"/>
    <col min="8969" max="8969" width="9.1796875" style="32"/>
    <col min="8970" max="8970" width="10.81640625" style="32" customWidth="1"/>
    <col min="8971" max="8971" width="11" style="32" customWidth="1"/>
    <col min="8972" max="8972" width="6.81640625" style="32" customWidth="1"/>
    <col min="8973" max="8973" width="25.7265625" style="32" bestFit="1" customWidth="1"/>
    <col min="8974" max="9216" width="9.1796875" style="32"/>
    <col min="9217" max="9217" width="4.453125" style="32" customWidth="1"/>
    <col min="9218" max="9218" width="6.1796875" style="32" customWidth="1"/>
    <col min="9219" max="9219" width="21" style="32" customWidth="1"/>
    <col min="9220" max="9220" width="9.453125" style="32" customWidth="1"/>
    <col min="9221" max="9221" width="12.453125" style="32" customWidth="1"/>
    <col min="9222" max="9222" width="9.7265625" style="32" customWidth="1"/>
    <col min="9223" max="9223" width="14.1796875" style="32" customWidth="1"/>
    <col min="9224" max="9224" width="10.26953125" style="32" customWidth="1"/>
    <col min="9225" max="9225" width="9.1796875" style="32"/>
    <col min="9226" max="9226" width="10.81640625" style="32" customWidth="1"/>
    <col min="9227" max="9227" width="11" style="32" customWidth="1"/>
    <col min="9228" max="9228" width="6.81640625" style="32" customWidth="1"/>
    <col min="9229" max="9229" width="25.7265625" style="32" bestFit="1" customWidth="1"/>
    <col min="9230" max="9472" width="9.1796875" style="32"/>
    <col min="9473" max="9473" width="4.453125" style="32" customWidth="1"/>
    <col min="9474" max="9474" width="6.1796875" style="32" customWidth="1"/>
    <col min="9475" max="9475" width="21" style="32" customWidth="1"/>
    <col min="9476" max="9476" width="9.453125" style="32" customWidth="1"/>
    <col min="9477" max="9477" width="12.453125" style="32" customWidth="1"/>
    <col min="9478" max="9478" width="9.7265625" style="32" customWidth="1"/>
    <col min="9479" max="9479" width="14.1796875" style="32" customWidth="1"/>
    <col min="9480" max="9480" width="10.26953125" style="32" customWidth="1"/>
    <col min="9481" max="9481" width="9.1796875" style="32"/>
    <col min="9482" max="9482" width="10.81640625" style="32" customWidth="1"/>
    <col min="9483" max="9483" width="11" style="32" customWidth="1"/>
    <col min="9484" max="9484" width="6.81640625" style="32" customWidth="1"/>
    <col min="9485" max="9485" width="25.7265625" style="32" bestFit="1" customWidth="1"/>
    <col min="9486" max="9728" width="9.1796875" style="32"/>
    <col min="9729" max="9729" width="4.453125" style="32" customWidth="1"/>
    <col min="9730" max="9730" width="6.1796875" style="32" customWidth="1"/>
    <col min="9731" max="9731" width="21" style="32" customWidth="1"/>
    <col min="9732" max="9732" width="9.453125" style="32" customWidth="1"/>
    <col min="9733" max="9733" width="12.453125" style="32" customWidth="1"/>
    <col min="9734" max="9734" width="9.7265625" style="32" customWidth="1"/>
    <col min="9735" max="9735" width="14.1796875" style="32" customWidth="1"/>
    <col min="9736" max="9736" width="10.26953125" style="32" customWidth="1"/>
    <col min="9737" max="9737" width="9.1796875" style="32"/>
    <col min="9738" max="9738" width="10.81640625" style="32" customWidth="1"/>
    <col min="9739" max="9739" width="11" style="32" customWidth="1"/>
    <col min="9740" max="9740" width="6.81640625" style="32" customWidth="1"/>
    <col min="9741" max="9741" width="25.7265625" style="32" bestFit="1" customWidth="1"/>
    <col min="9742" max="9984" width="9.1796875" style="32"/>
    <col min="9985" max="9985" width="4.453125" style="32" customWidth="1"/>
    <col min="9986" max="9986" width="6.1796875" style="32" customWidth="1"/>
    <col min="9987" max="9987" width="21" style="32" customWidth="1"/>
    <col min="9988" max="9988" width="9.453125" style="32" customWidth="1"/>
    <col min="9989" max="9989" width="12.453125" style="32" customWidth="1"/>
    <col min="9990" max="9990" width="9.7265625" style="32" customWidth="1"/>
    <col min="9991" max="9991" width="14.1796875" style="32" customWidth="1"/>
    <col min="9992" max="9992" width="10.26953125" style="32" customWidth="1"/>
    <col min="9993" max="9993" width="9.1796875" style="32"/>
    <col min="9994" max="9994" width="10.81640625" style="32" customWidth="1"/>
    <col min="9995" max="9995" width="11" style="32" customWidth="1"/>
    <col min="9996" max="9996" width="6.81640625" style="32" customWidth="1"/>
    <col min="9997" max="9997" width="25.7265625" style="32" bestFit="1" customWidth="1"/>
    <col min="9998" max="10240" width="9.1796875" style="32"/>
    <col min="10241" max="10241" width="4.453125" style="32" customWidth="1"/>
    <col min="10242" max="10242" width="6.1796875" style="32" customWidth="1"/>
    <col min="10243" max="10243" width="21" style="32" customWidth="1"/>
    <col min="10244" max="10244" width="9.453125" style="32" customWidth="1"/>
    <col min="10245" max="10245" width="12.453125" style="32" customWidth="1"/>
    <col min="10246" max="10246" width="9.7265625" style="32" customWidth="1"/>
    <col min="10247" max="10247" width="14.1796875" style="32" customWidth="1"/>
    <col min="10248" max="10248" width="10.26953125" style="32" customWidth="1"/>
    <col min="10249" max="10249" width="9.1796875" style="32"/>
    <col min="10250" max="10250" width="10.81640625" style="32" customWidth="1"/>
    <col min="10251" max="10251" width="11" style="32" customWidth="1"/>
    <col min="10252" max="10252" width="6.81640625" style="32" customWidth="1"/>
    <col min="10253" max="10253" width="25.7265625" style="32" bestFit="1" customWidth="1"/>
    <col min="10254" max="10496" width="9.1796875" style="32"/>
    <col min="10497" max="10497" width="4.453125" style="32" customWidth="1"/>
    <col min="10498" max="10498" width="6.1796875" style="32" customWidth="1"/>
    <col min="10499" max="10499" width="21" style="32" customWidth="1"/>
    <col min="10500" max="10500" width="9.453125" style="32" customWidth="1"/>
    <col min="10501" max="10501" width="12.453125" style="32" customWidth="1"/>
    <col min="10502" max="10502" width="9.7265625" style="32" customWidth="1"/>
    <col min="10503" max="10503" width="14.1796875" style="32" customWidth="1"/>
    <col min="10504" max="10504" width="10.26953125" style="32" customWidth="1"/>
    <col min="10505" max="10505" width="9.1796875" style="32"/>
    <col min="10506" max="10506" width="10.81640625" style="32" customWidth="1"/>
    <col min="10507" max="10507" width="11" style="32" customWidth="1"/>
    <col min="10508" max="10508" width="6.81640625" style="32" customWidth="1"/>
    <col min="10509" max="10509" width="25.7265625" style="32" bestFit="1" customWidth="1"/>
    <col min="10510" max="10752" width="9.1796875" style="32"/>
    <col min="10753" max="10753" width="4.453125" style="32" customWidth="1"/>
    <col min="10754" max="10754" width="6.1796875" style="32" customWidth="1"/>
    <col min="10755" max="10755" width="21" style="32" customWidth="1"/>
    <col min="10756" max="10756" width="9.453125" style="32" customWidth="1"/>
    <col min="10757" max="10757" width="12.453125" style="32" customWidth="1"/>
    <col min="10758" max="10758" width="9.7265625" style="32" customWidth="1"/>
    <col min="10759" max="10759" width="14.1796875" style="32" customWidth="1"/>
    <col min="10760" max="10760" width="10.26953125" style="32" customWidth="1"/>
    <col min="10761" max="10761" width="9.1796875" style="32"/>
    <col min="10762" max="10762" width="10.81640625" style="32" customWidth="1"/>
    <col min="10763" max="10763" width="11" style="32" customWidth="1"/>
    <col min="10764" max="10764" width="6.81640625" style="32" customWidth="1"/>
    <col min="10765" max="10765" width="25.7265625" style="32" bestFit="1" customWidth="1"/>
    <col min="10766" max="11008" width="9.1796875" style="32"/>
    <col min="11009" max="11009" width="4.453125" style="32" customWidth="1"/>
    <col min="11010" max="11010" width="6.1796875" style="32" customWidth="1"/>
    <col min="11011" max="11011" width="21" style="32" customWidth="1"/>
    <col min="11012" max="11012" width="9.453125" style="32" customWidth="1"/>
    <col min="11013" max="11013" width="12.453125" style="32" customWidth="1"/>
    <col min="11014" max="11014" width="9.7265625" style="32" customWidth="1"/>
    <col min="11015" max="11015" width="14.1796875" style="32" customWidth="1"/>
    <col min="11016" max="11016" width="10.26953125" style="32" customWidth="1"/>
    <col min="11017" max="11017" width="9.1796875" style="32"/>
    <col min="11018" max="11018" width="10.81640625" style="32" customWidth="1"/>
    <col min="11019" max="11019" width="11" style="32" customWidth="1"/>
    <col min="11020" max="11020" width="6.81640625" style="32" customWidth="1"/>
    <col min="11021" max="11021" width="25.7265625" style="32" bestFit="1" customWidth="1"/>
    <col min="11022" max="11264" width="9.1796875" style="32"/>
    <col min="11265" max="11265" width="4.453125" style="32" customWidth="1"/>
    <col min="11266" max="11266" width="6.1796875" style="32" customWidth="1"/>
    <col min="11267" max="11267" width="21" style="32" customWidth="1"/>
    <col min="11268" max="11268" width="9.453125" style="32" customWidth="1"/>
    <col min="11269" max="11269" width="12.453125" style="32" customWidth="1"/>
    <col min="11270" max="11270" width="9.7265625" style="32" customWidth="1"/>
    <col min="11271" max="11271" width="14.1796875" style="32" customWidth="1"/>
    <col min="11272" max="11272" width="10.26953125" style="32" customWidth="1"/>
    <col min="11273" max="11273" width="9.1796875" style="32"/>
    <col min="11274" max="11274" width="10.81640625" style="32" customWidth="1"/>
    <col min="11275" max="11275" width="11" style="32" customWidth="1"/>
    <col min="11276" max="11276" width="6.81640625" style="32" customWidth="1"/>
    <col min="11277" max="11277" width="25.7265625" style="32" bestFit="1" customWidth="1"/>
    <col min="11278" max="11520" width="9.1796875" style="32"/>
    <col min="11521" max="11521" width="4.453125" style="32" customWidth="1"/>
    <col min="11522" max="11522" width="6.1796875" style="32" customWidth="1"/>
    <col min="11523" max="11523" width="21" style="32" customWidth="1"/>
    <col min="11524" max="11524" width="9.453125" style="32" customWidth="1"/>
    <col min="11525" max="11525" width="12.453125" style="32" customWidth="1"/>
    <col min="11526" max="11526" width="9.7265625" style="32" customWidth="1"/>
    <col min="11527" max="11527" width="14.1796875" style="32" customWidth="1"/>
    <col min="11528" max="11528" width="10.26953125" style="32" customWidth="1"/>
    <col min="11529" max="11529" width="9.1796875" style="32"/>
    <col min="11530" max="11530" width="10.81640625" style="32" customWidth="1"/>
    <col min="11531" max="11531" width="11" style="32" customWidth="1"/>
    <col min="11532" max="11532" width="6.81640625" style="32" customWidth="1"/>
    <col min="11533" max="11533" width="25.7265625" style="32" bestFit="1" customWidth="1"/>
    <col min="11534" max="11776" width="9.1796875" style="32"/>
    <col min="11777" max="11777" width="4.453125" style="32" customWidth="1"/>
    <col min="11778" max="11778" width="6.1796875" style="32" customWidth="1"/>
    <col min="11779" max="11779" width="21" style="32" customWidth="1"/>
    <col min="11780" max="11780" width="9.453125" style="32" customWidth="1"/>
    <col min="11781" max="11781" width="12.453125" style="32" customWidth="1"/>
    <col min="11782" max="11782" width="9.7265625" style="32" customWidth="1"/>
    <col min="11783" max="11783" width="14.1796875" style="32" customWidth="1"/>
    <col min="11784" max="11784" width="10.26953125" style="32" customWidth="1"/>
    <col min="11785" max="11785" width="9.1796875" style="32"/>
    <col min="11786" max="11786" width="10.81640625" style="32" customWidth="1"/>
    <col min="11787" max="11787" width="11" style="32" customWidth="1"/>
    <col min="11788" max="11788" width="6.81640625" style="32" customWidth="1"/>
    <col min="11789" max="11789" width="25.7265625" style="32" bestFit="1" customWidth="1"/>
    <col min="11790" max="12032" width="9.1796875" style="32"/>
    <col min="12033" max="12033" width="4.453125" style="32" customWidth="1"/>
    <col min="12034" max="12034" width="6.1796875" style="32" customWidth="1"/>
    <col min="12035" max="12035" width="21" style="32" customWidth="1"/>
    <col min="12036" max="12036" width="9.453125" style="32" customWidth="1"/>
    <col min="12037" max="12037" width="12.453125" style="32" customWidth="1"/>
    <col min="12038" max="12038" width="9.7265625" style="32" customWidth="1"/>
    <col min="12039" max="12039" width="14.1796875" style="32" customWidth="1"/>
    <col min="12040" max="12040" width="10.26953125" style="32" customWidth="1"/>
    <col min="12041" max="12041" width="9.1796875" style="32"/>
    <col min="12042" max="12042" width="10.81640625" style="32" customWidth="1"/>
    <col min="12043" max="12043" width="11" style="32" customWidth="1"/>
    <col min="12044" max="12044" width="6.81640625" style="32" customWidth="1"/>
    <col min="12045" max="12045" width="25.7265625" style="32" bestFit="1" customWidth="1"/>
    <col min="12046" max="12288" width="9.1796875" style="32"/>
    <col min="12289" max="12289" width="4.453125" style="32" customWidth="1"/>
    <col min="12290" max="12290" width="6.1796875" style="32" customWidth="1"/>
    <col min="12291" max="12291" width="21" style="32" customWidth="1"/>
    <col min="12292" max="12292" width="9.453125" style="32" customWidth="1"/>
    <col min="12293" max="12293" width="12.453125" style="32" customWidth="1"/>
    <col min="12294" max="12294" width="9.7265625" style="32" customWidth="1"/>
    <col min="12295" max="12295" width="14.1796875" style="32" customWidth="1"/>
    <col min="12296" max="12296" width="10.26953125" style="32" customWidth="1"/>
    <col min="12297" max="12297" width="9.1796875" style="32"/>
    <col min="12298" max="12298" width="10.81640625" style="32" customWidth="1"/>
    <col min="12299" max="12299" width="11" style="32" customWidth="1"/>
    <col min="12300" max="12300" width="6.81640625" style="32" customWidth="1"/>
    <col min="12301" max="12301" width="25.7265625" style="32" bestFit="1" customWidth="1"/>
    <col min="12302" max="12544" width="9.1796875" style="32"/>
    <col min="12545" max="12545" width="4.453125" style="32" customWidth="1"/>
    <col min="12546" max="12546" width="6.1796875" style="32" customWidth="1"/>
    <col min="12547" max="12547" width="21" style="32" customWidth="1"/>
    <col min="12548" max="12548" width="9.453125" style="32" customWidth="1"/>
    <col min="12549" max="12549" width="12.453125" style="32" customWidth="1"/>
    <col min="12550" max="12550" width="9.7265625" style="32" customWidth="1"/>
    <col min="12551" max="12551" width="14.1796875" style="32" customWidth="1"/>
    <col min="12552" max="12552" width="10.26953125" style="32" customWidth="1"/>
    <col min="12553" max="12553" width="9.1796875" style="32"/>
    <col min="12554" max="12554" width="10.81640625" style="32" customWidth="1"/>
    <col min="12555" max="12555" width="11" style="32" customWidth="1"/>
    <col min="12556" max="12556" width="6.81640625" style="32" customWidth="1"/>
    <col min="12557" max="12557" width="25.7265625" style="32" bestFit="1" customWidth="1"/>
    <col min="12558" max="12800" width="9.1796875" style="32"/>
    <col min="12801" max="12801" width="4.453125" style="32" customWidth="1"/>
    <col min="12802" max="12802" width="6.1796875" style="32" customWidth="1"/>
    <col min="12803" max="12803" width="21" style="32" customWidth="1"/>
    <col min="12804" max="12804" width="9.453125" style="32" customWidth="1"/>
    <col min="12805" max="12805" width="12.453125" style="32" customWidth="1"/>
    <col min="12806" max="12806" width="9.7265625" style="32" customWidth="1"/>
    <col min="12807" max="12807" width="14.1796875" style="32" customWidth="1"/>
    <col min="12808" max="12808" width="10.26953125" style="32" customWidth="1"/>
    <col min="12809" max="12809" width="9.1796875" style="32"/>
    <col min="12810" max="12810" width="10.81640625" style="32" customWidth="1"/>
    <col min="12811" max="12811" width="11" style="32" customWidth="1"/>
    <col min="12812" max="12812" width="6.81640625" style="32" customWidth="1"/>
    <col min="12813" max="12813" width="25.7265625" style="32" bestFit="1" customWidth="1"/>
    <col min="12814" max="13056" width="9.1796875" style="32"/>
    <col min="13057" max="13057" width="4.453125" style="32" customWidth="1"/>
    <col min="13058" max="13058" width="6.1796875" style="32" customWidth="1"/>
    <col min="13059" max="13059" width="21" style="32" customWidth="1"/>
    <col min="13060" max="13060" width="9.453125" style="32" customWidth="1"/>
    <col min="13061" max="13061" width="12.453125" style="32" customWidth="1"/>
    <col min="13062" max="13062" width="9.7265625" style="32" customWidth="1"/>
    <col min="13063" max="13063" width="14.1796875" style="32" customWidth="1"/>
    <col min="13064" max="13064" width="10.26953125" style="32" customWidth="1"/>
    <col min="13065" max="13065" width="9.1796875" style="32"/>
    <col min="13066" max="13066" width="10.81640625" style="32" customWidth="1"/>
    <col min="13067" max="13067" width="11" style="32" customWidth="1"/>
    <col min="13068" max="13068" width="6.81640625" style="32" customWidth="1"/>
    <col min="13069" max="13069" width="25.7265625" style="32" bestFit="1" customWidth="1"/>
    <col min="13070" max="13312" width="9.1796875" style="32"/>
    <col min="13313" max="13313" width="4.453125" style="32" customWidth="1"/>
    <col min="13314" max="13314" width="6.1796875" style="32" customWidth="1"/>
    <col min="13315" max="13315" width="21" style="32" customWidth="1"/>
    <col min="13316" max="13316" width="9.453125" style="32" customWidth="1"/>
    <col min="13317" max="13317" width="12.453125" style="32" customWidth="1"/>
    <col min="13318" max="13318" width="9.7265625" style="32" customWidth="1"/>
    <col min="13319" max="13319" width="14.1796875" style="32" customWidth="1"/>
    <col min="13320" max="13320" width="10.26953125" style="32" customWidth="1"/>
    <col min="13321" max="13321" width="9.1796875" style="32"/>
    <col min="13322" max="13322" width="10.81640625" style="32" customWidth="1"/>
    <col min="13323" max="13323" width="11" style="32" customWidth="1"/>
    <col min="13324" max="13324" width="6.81640625" style="32" customWidth="1"/>
    <col min="13325" max="13325" width="25.7265625" style="32" bestFit="1" customWidth="1"/>
    <col min="13326" max="13568" width="9.1796875" style="32"/>
    <col min="13569" max="13569" width="4.453125" style="32" customWidth="1"/>
    <col min="13570" max="13570" width="6.1796875" style="32" customWidth="1"/>
    <col min="13571" max="13571" width="21" style="32" customWidth="1"/>
    <col min="13572" max="13572" width="9.453125" style="32" customWidth="1"/>
    <col min="13573" max="13573" width="12.453125" style="32" customWidth="1"/>
    <col min="13574" max="13574" width="9.7265625" style="32" customWidth="1"/>
    <col min="13575" max="13575" width="14.1796875" style="32" customWidth="1"/>
    <col min="13576" max="13576" width="10.26953125" style="32" customWidth="1"/>
    <col min="13577" max="13577" width="9.1796875" style="32"/>
    <col min="13578" max="13578" width="10.81640625" style="32" customWidth="1"/>
    <col min="13579" max="13579" width="11" style="32" customWidth="1"/>
    <col min="13580" max="13580" width="6.81640625" style="32" customWidth="1"/>
    <col min="13581" max="13581" width="25.7265625" style="32" bestFit="1" customWidth="1"/>
    <col min="13582" max="13824" width="9.1796875" style="32"/>
    <col min="13825" max="13825" width="4.453125" style="32" customWidth="1"/>
    <col min="13826" max="13826" width="6.1796875" style="32" customWidth="1"/>
    <col min="13827" max="13827" width="21" style="32" customWidth="1"/>
    <col min="13828" max="13828" width="9.453125" style="32" customWidth="1"/>
    <col min="13829" max="13829" width="12.453125" style="32" customWidth="1"/>
    <col min="13830" max="13830" width="9.7265625" style="32" customWidth="1"/>
    <col min="13831" max="13831" width="14.1796875" style="32" customWidth="1"/>
    <col min="13832" max="13832" width="10.26953125" style="32" customWidth="1"/>
    <col min="13833" max="13833" width="9.1796875" style="32"/>
    <col min="13834" max="13834" width="10.81640625" style="32" customWidth="1"/>
    <col min="13835" max="13835" width="11" style="32" customWidth="1"/>
    <col min="13836" max="13836" width="6.81640625" style="32" customWidth="1"/>
    <col min="13837" max="13837" width="25.7265625" style="32" bestFit="1" customWidth="1"/>
    <col min="13838" max="14080" width="9.1796875" style="32"/>
    <col min="14081" max="14081" width="4.453125" style="32" customWidth="1"/>
    <col min="14082" max="14082" width="6.1796875" style="32" customWidth="1"/>
    <col min="14083" max="14083" width="21" style="32" customWidth="1"/>
    <col min="14084" max="14084" width="9.453125" style="32" customWidth="1"/>
    <col min="14085" max="14085" width="12.453125" style="32" customWidth="1"/>
    <col min="14086" max="14086" width="9.7265625" style="32" customWidth="1"/>
    <col min="14087" max="14087" width="14.1796875" style="32" customWidth="1"/>
    <col min="14088" max="14088" width="10.26953125" style="32" customWidth="1"/>
    <col min="14089" max="14089" width="9.1796875" style="32"/>
    <col min="14090" max="14090" width="10.81640625" style="32" customWidth="1"/>
    <col min="14091" max="14091" width="11" style="32" customWidth="1"/>
    <col min="14092" max="14092" width="6.81640625" style="32" customWidth="1"/>
    <col min="14093" max="14093" width="25.7265625" style="32" bestFit="1" customWidth="1"/>
    <col min="14094" max="14336" width="9.1796875" style="32"/>
    <col min="14337" max="14337" width="4.453125" style="32" customWidth="1"/>
    <col min="14338" max="14338" width="6.1796875" style="32" customWidth="1"/>
    <col min="14339" max="14339" width="21" style="32" customWidth="1"/>
    <col min="14340" max="14340" width="9.453125" style="32" customWidth="1"/>
    <col min="14341" max="14341" width="12.453125" style="32" customWidth="1"/>
    <col min="14342" max="14342" width="9.7265625" style="32" customWidth="1"/>
    <col min="14343" max="14343" width="14.1796875" style="32" customWidth="1"/>
    <col min="14344" max="14344" width="10.26953125" style="32" customWidth="1"/>
    <col min="14345" max="14345" width="9.1796875" style="32"/>
    <col min="14346" max="14346" width="10.81640625" style="32" customWidth="1"/>
    <col min="14347" max="14347" width="11" style="32" customWidth="1"/>
    <col min="14348" max="14348" width="6.81640625" style="32" customWidth="1"/>
    <col min="14349" max="14349" width="25.7265625" style="32" bestFit="1" customWidth="1"/>
    <col min="14350" max="14592" width="9.1796875" style="32"/>
    <col min="14593" max="14593" width="4.453125" style="32" customWidth="1"/>
    <col min="14594" max="14594" width="6.1796875" style="32" customWidth="1"/>
    <col min="14595" max="14595" width="21" style="32" customWidth="1"/>
    <col min="14596" max="14596" width="9.453125" style="32" customWidth="1"/>
    <col min="14597" max="14597" width="12.453125" style="32" customWidth="1"/>
    <col min="14598" max="14598" width="9.7265625" style="32" customWidth="1"/>
    <col min="14599" max="14599" width="14.1796875" style="32" customWidth="1"/>
    <col min="14600" max="14600" width="10.26953125" style="32" customWidth="1"/>
    <col min="14601" max="14601" width="9.1796875" style="32"/>
    <col min="14602" max="14602" width="10.81640625" style="32" customWidth="1"/>
    <col min="14603" max="14603" width="11" style="32" customWidth="1"/>
    <col min="14604" max="14604" width="6.81640625" style="32" customWidth="1"/>
    <col min="14605" max="14605" width="25.7265625" style="32" bestFit="1" customWidth="1"/>
    <col min="14606" max="14848" width="9.1796875" style="32"/>
    <col min="14849" max="14849" width="4.453125" style="32" customWidth="1"/>
    <col min="14850" max="14850" width="6.1796875" style="32" customWidth="1"/>
    <col min="14851" max="14851" width="21" style="32" customWidth="1"/>
    <col min="14852" max="14852" width="9.453125" style="32" customWidth="1"/>
    <col min="14853" max="14853" width="12.453125" style="32" customWidth="1"/>
    <col min="14854" max="14854" width="9.7265625" style="32" customWidth="1"/>
    <col min="14855" max="14855" width="14.1796875" style="32" customWidth="1"/>
    <col min="14856" max="14856" width="10.26953125" style="32" customWidth="1"/>
    <col min="14857" max="14857" width="9.1796875" style="32"/>
    <col min="14858" max="14858" width="10.81640625" style="32" customWidth="1"/>
    <col min="14859" max="14859" width="11" style="32" customWidth="1"/>
    <col min="14860" max="14860" width="6.81640625" style="32" customWidth="1"/>
    <col min="14861" max="14861" width="25.7265625" style="32" bestFit="1" customWidth="1"/>
    <col min="14862" max="15104" width="9.1796875" style="32"/>
    <col min="15105" max="15105" width="4.453125" style="32" customWidth="1"/>
    <col min="15106" max="15106" width="6.1796875" style="32" customWidth="1"/>
    <col min="15107" max="15107" width="21" style="32" customWidth="1"/>
    <col min="15108" max="15108" width="9.453125" style="32" customWidth="1"/>
    <col min="15109" max="15109" width="12.453125" style="32" customWidth="1"/>
    <col min="15110" max="15110" width="9.7265625" style="32" customWidth="1"/>
    <col min="15111" max="15111" width="14.1796875" style="32" customWidth="1"/>
    <col min="15112" max="15112" width="10.26953125" style="32" customWidth="1"/>
    <col min="15113" max="15113" width="9.1796875" style="32"/>
    <col min="15114" max="15114" width="10.81640625" style="32" customWidth="1"/>
    <col min="15115" max="15115" width="11" style="32" customWidth="1"/>
    <col min="15116" max="15116" width="6.81640625" style="32" customWidth="1"/>
    <col min="15117" max="15117" width="25.7265625" style="32" bestFit="1" customWidth="1"/>
    <col min="15118" max="15360" width="9.1796875" style="32"/>
    <col min="15361" max="15361" width="4.453125" style="32" customWidth="1"/>
    <col min="15362" max="15362" width="6.1796875" style="32" customWidth="1"/>
    <col min="15363" max="15363" width="21" style="32" customWidth="1"/>
    <col min="15364" max="15364" width="9.453125" style="32" customWidth="1"/>
    <col min="15365" max="15365" width="12.453125" style="32" customWidth="1"/>
    <col min="15366" max="15366" width="9.7265625" style="32" customWidth="1"/>
    <col min="15367" max="15367" width="14.1796875" style="32" customWidth="1"/>
    <col min="15368" max="15368" width="10.26953125" style="32" customWidth="1"/>
    <col min="15369" max="15369" width="9.1796875" style="32"/>
    <col min="15370" max="15370" width="10.81640625" style="32" customWidth="1"/>
    <col min="15371" max="15371" width="11" style="32" customWidth="1"/>
    <col min="15372" max="15372" width="6.81640625" style="32" customWidth="1"/>
    <col min="15373" max="15373" width="25.7265625" style="32" bestFit="1" customWidth="1"/>
    <col min="15374" max="15616" width="9.1796875" style="32"/>
    <col min="15617" max="15617" width="4.453125" style="32" customWidth="1"/>
    <col min="15618" max="15618" width="6.1796875" style="32" customWidth="1"/>
    <col min="15619" max="15619" width="21" style="32" customWidth="1"/>
    <col min="15620" max="15620" width="9.453125" style="32" customWidth="1"/>
    <col min="15621" max="15621" width="12.453125" style="32" customWidth="1"/>
    <col min="15622" max="15622" width="9.7265625" style="32" customWidth="1"/>
    <col min="15623" max="15623" width="14.1796875" style="32" customWidth="1"/>
    <col min="15624" max="15624" width="10.26953125" style="32" customWidth="1"/>
    <col min="15625" max="15625" width="9.1796875" style="32"/>
    <col min="15626" max="15626" width="10.81640625" style="32" customWidth="1"/>
    <col min="15627" max="15627" width="11" style="32" customWidth="1"/>
    <col min="15628" max="15628" width="6.81640625" style="32" customWidth="1"/>
    <col min="15629" max="15629" width="25.7265625" style="32" bestFit="1" customWidth="1"/>
    <col min="15630" max="15872" width="9.1796875" style="32"/>
    <col min="15873" max="15873" width="4.453125" style="32" customWidth="1"/>
    <col min="15874" max="15874" width="6.1796875" style="32" customWidth="1"/>
    <col min="15875" max="15875" width="21" style="32" customWidth="1"/>
    <col min="15876" max="15876" width="9.453125" style="32" customWidth="1"/>
    <col min="15877" max="15877" width="12.453125" style="32" customWidth="1"/>
    <col min="15878" max="15878" width="9.7265625" style="32" customWidth="1"/>
    <col min="15879" max="15879" width="14.1796875" style="32" customWidth="1"/>
    <col min="15880" max="15880" width="10.26953125" style="32" customWidth="1"/>
    <col min="15881" max="15881" width="9.1796875" style="32"/>
    <col min="15882" max="15882" width="10.81640625" style="32" customWidth="1"/>
    <col min="15883" max="15883" width="11" style="32" customWidth="1"/>
    <col min="15884" max="15884" width="6.81640625" style="32" customWidth="1"/>
    <col min="15885" max="15885" width="25.7265625" style="32" bestFit="1" customWidth="1"/>
    <col min="15886" max="16128" width="9.1796875" style="32"/>
    <col min="16129" max="16129" width="4.453125" style="32" customWidth="1"/>
    <col min="16130" max="16130" width="6.1796875" style="32" customWidth="1"/>
    <col min="16131" max="16131" width="21" style="32" customWidth="1"/>
    <col min="16132" max="16132" width="9.453125" style="32" customWidth="1"/>
    <col min="16133" max="16133" width="12.453125" style="32" customWidth="1"/>
    <col min="16134" max="16134" width="9.7265625" style="32" customWidth="1"/>
    <col min="16135" max="16135" width="14.1796875" style="32" customWidth="1"/>
    <col min="16136" max="16136" width="10.26953125" style="32" customWidth="1"/>
    <col min="16137" max="16137" width="9.1796875" style="32"/>
    <col min="16138" max="16138" width="10.81640625" style="32" customWidth="1"/>
    <col min="16139" max="16139" width="11" style="32" customWidth="1"/>
    <col min="16140" max="16140" width="6.81640625" style="32" customWidth="1"/>
    <col min="16141" max="16141" width="25.7265625" style="32" bestFit="1" customWidth="1"/>
    <col min="16142" max="16384" width="9.1796875" style="32"/>
  </cols>
  <sheetData>
    <row r="1" spans="1:13" ht="40" customHeight="1" x14ac:dyDescent="0.4">
      <c r="A1" s="282" t="s">
        <v>101</v>
      </c>
      <c r="B1" s="282"/>
      <c r="C1" s="282"/>
      <c r="D1" s="282"/>
      <c r="E1" s="282"/>
      <c r="F1" s="282"/>
      <c r="G1" s="282"/>
      <c r="H1" s="282"/>
      <c r="I1" s="282"/>
      <c r="J1" s="282"/>
      <c r="K1" s="282"/>
      <c r="L1" s="282"/>
    </row>
    <row r="2" spans="1:13" ht="12" customHeight="1" x14ac:dyDescent="0.4">
      <c r="A2" s="283"/>
      <c r="B2" s="283"/>
      <c r="C2" s="283"/>
      <c r="D2" s="283"/>
      <c r="E2" s="283"/>
      <c r="F2" s="283"/>
      <c r="G2" s="283"/>
      <c r="H2" s="283"/>
      <c r="I2" s="283"/>
      <c r="J2" s="283"/>
      <c r="K2" s="283"/>
      <c r="L2" s="283"/>
    </row>
    <row r="3" spans="1:13" ht="25.5" customHeight="1" x14ac:dyDescent="0.4">
      <c r="A3" s="33"/>
      <c r="B3" s="34"/>
      <c r="D3" s="152"/>
      <c r="E3" s="152"/>
      <c r="F3" s="152"/>
      <c r="G3" s="152"/>
      <c r="H3" s="152"/>
      <c r="I3" s="152"/>
      <c r="J3" s="152"/>
      <c r="K3" s="284" t="s">
        <v>71</v>
      </c>
      <c r="L3" s="284"/>
    </row>
    <row r="4" spans="1:13" s="36" customFormat="1" ht="47.25" customHeight="1" x14ac:dyDescent="0.35">
      <c r="A4" s="265" t="s">
        <v>25</v>
      </c>
      <c r="B4" s="286" t="s">
        <v>13</v>
      </c>
      <c r="C4" s="266" t="s">
        <v>4</v>
      </c>
      <c r="D4" s="269" t="s">
        <v>69</v>
      </c>
      <c r="E4" s="270"/>
      <c r="F4" s="270"/>
      <c r="G4" s="271"/>
      <c r="H4" s="265" t="s">
        <v>55</v>
      </c>
      <c r="I4" s="265"/>
      <c r="J4" s="265"/>
      <c r="K4" s="265"/>
      <c r="L4" s="265" t="s">
        <v>6</v>
      </c>
      <c r="M4" s="35"/>
    </row>
    <row r="5" spans="1:13" s="36" customFormat="1" ht="136.5" customHeight="1" x14ac:dyDescent="0.35">
      <c r="A5" s="265"/>
      <c r="B5" s="287"/>
      <c r="C5" s="266"/>
      <c r="D5" s="157" t="s">
        <v>9</v>
      </c>
      <c r="E5" s="157" t="s">
        <v>10</v>
      </c>
      <c r="F5" s="155" t="s">
        <v>29</v>
      </c>
      <c r="G5" s="157" t="s">
        <v>44</v>
      </c>
      <c r="H5" s="155" t="s">
        <v>9</v>
      </c>
      <c r="I5" s="155" t="s">
        <v>10</v>
      </c>
      <c r="J5" s="155" t="s">
        <v>29</v>
      </c>
      <c r="K5" s="155" t="s">
        <v>84</v>
      </c>
      <c r="L5" s="265"/>
      <c r="M5" s="35"/>
    </row>
    <row r="6" spans="1:13" s="36" customFormat="1" ht="95.25" customHeight="1" x14ac:dyDescent="0.35">
      <c r="A6" s="37">
        <v>1</v>
      </c>
      <c r="B6" s="156">
        <v>2025</v>
      </c>
      <c r="C6" s="159" t="s">
        <v>61</v>
      </c>
      <c r="D6" s="157">
        <v>193</v>
      </c>
      <c r="E6" s="168">
        <v>0.47</v>
      </c>
      <c r="F6" s="158">
        <v>9</v>
      </c>
      <c r="G6" s="169">
        <f>D6*E6*F6</f>
        <v>816.39</v>
      </c>
      <c r="H6" s="157">
        <v>220</v>
      </c>
      <c r="I6" s="168">
        <v>0.47</v>
      </c>
      <c r="J6" s="158">
        <v>9</v>
      </c>
      <c r="K6" s="169">
        <f>H6*I6*J6</f>
        <v>930.59999999999991</v>
      </c>
      <c r="L6" s="39">
        <f>K6-G6</f>
        <v>114.20999999999992</v>
      </c>
      <c r="M6" s="35"/>
    </row>
    <row r="7" spans="1:13" s="36" customFormat="1" ht="26.25" customHeight="1" x14ac:dyDescent="0.35">
      <c r="A7" s="40"/>
      <c r="B7" s="40"/>
      <c r="C7" s="156" t="s">
        <v>2</v>
      </c>
      <c r="D7" s="41">
        <f>SUM(D6:D6)</f>
        <v>193</v>
      </c>
      <c r="E7" s="42"/>
      <c r="F7" s="41"/>
      <c r="G7" s="135">
        <f>G6</f>
        <v>816.39</v>
      </c>
      <c r="H7" s="41"/>
      <c r="I7" s="43"/>
      <c r="J7" s="43"/>
      <c r="K7" s="133">
        <f>K6</f>
        <v>930.59999999999991</v>
      </c>
      <c r="L7" s="134">
        <f>K7-G7</f>
        <v>114.20999999999992</v>
      </c>
      <c r="M7" s="35"/>
    </row>
    <row r="8" spans="1:13" s="36" customFormat="1" x14ac:dyDescent="0.4">
      <c r="A8" s="46"/>
      <c r="B8" s="46"/>
      <c r="C8" s="32"/>
      <c r="D8" s="47"/>
      <c r="E8" s="47"/>
      <c r="F8" s="47"/>
      <c r="G8" s="47"/>
      <c r="H8" s="47"/>
      <c r="M8" s="35"/>
    </row>
    <row r="9" spans="1:13" x14ac:dyDescent="0.4">
      <c r="B9" s="275" t="s">
        <v>70</v>
      </c>
      <c r="C9" s="285"/>
      <c r="D9" s="285"/>
      <c r="E9" s="285"/>
      <c r="F9" s="285"/>
      <c r="G9" s="285"/>
      <c r="H9" s="285"/>
      <c r="I9" s="285"/>
      <c r="J9" s="285"/>
      <c r="K9" s="285"/>
      <c r="L9" s="285"/>
    </row>
    <row r="10" spans="1:13" x14ac:dyDescent="0.4">
      <c r="A10" s="48"/>
      <c r="B10" s="150" t="s">
        <v>99</v>
      </c>
      <c r="C10" s="63"/>
      <c r="D10" s="64"/>
      <c r="E10" s="64"/>
      <c r="F10" s="64"/>
      <c r="G10" s="64"/>
      <c r="H10" s="64"/>
      <c r="I10" s="65"/>
      <c r="J10" s="64"/>
      <c r="K10" s="64"/>
      <c r="L10" s="64"/>
    </row>
    <row r="11" spans="1:13" x14ac:dyDescent="0.4">
      <c r="A11" s="48"/>
      <c r="B11" s="52"/>
      <c r="C11" s="63"/>
      <c r="D11" s="64"/>
      <c r="E11" s="64"/>
      <c r="F11" s="64"/>
      <c r="G11" s="64"/>
      <c r="H11" s="64"/>
      <c r="I11" s="64"/>
      <c r="J11" s="64"/>
      <c r="K11" s="64"/>
      <c r="L11" s="64"/>
    </row>
    <row r="12" spans="1:13" x14ac:dyDescent="0.4">
      <c r="A12" s="48"/>
      <c r="B12" s="52"/>
      <c r="C12" s="63"/>
      <c r="D12" s="64"/>
      <c r="E12" s="64"/>
      <c r="F12" s="64"/>
      <c r="G12" s="64"/>
      <c r="H12" s="64"/>
      <c r="I12" s="64"/>
      <c r="J12" s="64"/>
      <c r="K12" s="64"/>
      <c r="L12" s="64"/>
    </row>
    <row r="13" spans="1:13" x14ac:dyDescent="0.4">
      <c r="A13" s="48"/>
      <c r="B13" s="52"/>
      <c r="C13" s="63"/>
      <c r="D13" s="64"/>
      <c r="E13" s="64"/>
      <c r="F13" s="64"/>
      <c r="G13" s="64"/>
      <c r="H13" s="64"/>
      <c r="I13" s="64"/>
      <c r="J13" s="64"/>
      <c r="K13" s="64"/>
      <c r="L13" s="64"/>
    </row>
    <row r="14" spans="1:13" x14ac:dyDescent="0.4">
      <c r="A14" s="48"/>
      <c r="B14" s="52"/>
      <c r="C14" s="63"/>
      <c r="D14" s="64"/>
      <c r="E14" s="64"/>
      <c r="F14" s="64"/>
      <c r="G14" s="64"/>
      <c r="H14" s="64"/>
      <c r="I14" s="64"/>
      <c r="J14" s="64"/>
      <c r="K14" s="64"/>
      <c r="L14" s="64"/>
    </row>
    <row r="15" spans="1:13" x14ac:dyDescent="0.4">
      <c r="A15" s="48"/>
      <c r="B15" s="66"/>
      <c r="C15" s="67"/>
      <c r="D15" s="68"/>
      <c r="E15" s="68"/>
      <c r="F15" s="68"/>
      <c r="G15" s="68"/>
      <c r="H15" s="68"/>
      <c r="I15" s="68"/>
      <c r="J15" s="68"/>
      <c r="K15" s="68"/>
      <c r="L15" s="68"/>
    </row>
    <row r="16" spans="1:13" x14ac:dyDescent="0.4">
      <c r="A16" s="48"/>
      <c r="B16" s="66"/>
      <c r="C16" s="67"/>
      <c r="D16" s="68"/>
      <c r="E16" s="68"/>
      <c r="F16" s="68"/>
      <c r="G16" s="68"/>
      <c r="H16" s="68"/>
      <c r="I16" s="68"/>
      <c r="J16" s="68"/>
      <c r="K16" s="68"/>
      <c r="L16" s="68"/>
    </row>
    <row r="17" spans="2:12" x14ac:dyDescent="0.4">
      <c r="B17" s="151"/>
      <c r="C17" s="68"/>
      <c r="D17" s="68"/>
      <c r="E17" s="68"/>
      <c r="F17" s="68"/>
      <c r="G17" s="68"/>
      <c r="H17" s="68"/>
      <c r="I17" s="68"/>
      <c r="J17" s="68"/>
      <c r="K17" s="68"/>
      <c r="L17" s="68"/>
    </row>
    <row r="18" spans="2:12" x14ac:dyDescent="0.4">
      <c r="B18" s="151"/>
      <c r="C18" s="68"/>
      <c r="D18" s="68"/>
      <c r="E18" s="68"/>
      <c r="F18" s="68"/>
      <c r="G18" s="68"/>
      <c r="H18" s="68"/>
      <c r="I18" s="68"/>
      <c r="J18" s="68"/>
      <c r="K18" s="68"/>
      <c r="L18" s="68"/>
    </row>
    <row r="19" spans="2:12" x14ac:dyDescent="0.4">
      <c r="B19" s="151"/>
      <c r="C19" s="68"/>
      <c r="D19" s="68"/>
      <c r="E19" s="68"/>
      <c r="F19" s="68"/>
      <c r="G19" s="68"/>
      <c r="H19" s="68"/>
      <c r="I19" s="68"/>
      <c r="J19" s="68"/>
      <c r="K19" s="68"/>
      <c r="L19" s="68"/>
    </row>
    <row r="20" spans="2:12" x14ac:dyDescent="0.4">
      <c r="B20" s="151"/>
      <c r="C20" s="68"/>
      <c r="D20" s="68"/>
      <c r="E20" s="68"/>
      <c r="F20" s="68"/>
      <c r="G20" s="68"/>
      <c r="H20" s="68"/>
      <c r="I20" s="68"/>
      <c r="J20" s="68"/>
      <c r="K20" s="68"/>
      <c r="L20" s="68"/>
    </row>
  </sheetData>
  <mergeCells count="10">
    <mergeCell ref="A1:L1"/>
    <mergeCell ref="A2:L2"/>
    <mergeCell ref="K3:L3"/>
    <mergeCell ref="B9:L9"/>
    <mergeCell ref="A4:A5"/>
    <mergeCell ref="B4:B5"/>
    <mergeCell ref="C4:C5"/>
    <mergeCell ref="D4:G4"/>
    <mergeCell ref="H4:K4"/>
    <mergeCell ref="L4:L5"/>
  </mergeCells>
  <pageMargins left="0.31862745098039214" right="0.25" top="0.5" bottom="0" header="0.25"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Layout" topLeftCell="A4" zoomScaleNormal="100" workbookViewId="0">
      <selection activeCell="G6" sqref="G6:J6"/>
    </sheetView>
  </sheetViews>
  <sheetFormatPr defaultRowHeight="16.5" x14ac:dyDescent="0.35"/>
  <cols>
    <col min="1" max="1" width="7.7265625" style="57" customWidth="1"/>
    <col min="2" max="2" width="15.26953125" style="53" customWidth="1"/>
    <col min="3" max="7" width="13.81640625" style="237" customWidth="1"/>
    <col min="8" max="9" width="13.81640625" style="53" customWidth="1"/>
    <col min="10" max="10" width="11.90625" style="53" customWidth="1"/>
    <col min="11" max="11" width="25.7265625" style="225" bestFit="1" customWidth="1"/>
    <col min="12" max="256" width="9.1796875" style="53"/>
    <col min="257" max="257" width="4.453125" style="53" customWidth="1"/>
    <col min="258" max="258" width="38.7265625" style="53" customWidth="1"/>
    <col min="259" max="259" width="9.81640625" style="53" customWidth="1"/>
    <col min="260" max="260" width="11.26953125" style="53" customWidth="1"/>
    <col min="261" max="261" width="10.26953125" style="53" customWidth="1"/>
    <col min="262" max="262" width="11.453125" style="53" customWidth="1"/>
    <col min="263" max="263" width="9.1796875" style="53"/>
    <col min="264" max="264" width="10.81640625" style="53" customWidth="1"/>
    <col min="265" max="265" width="11.7265625" style="53" customWidth="1"/>
    <col min="266" max="266" width="11.26953125" style="53" customWidth="1"/>
    <col min="267" max="267" width="25.7265625" style="53" bestFit="1" customWidth="1"/>
    <col min="268" max="512" width="9.1796875" style="53"/>
    <col min="513" max="513" width="4.453125" style="53" customWidth="1"/>
    <col min="514" max="514" width="38.7265625" style="53" customWidth="1"/>
    <col min="515" max="515" width="9.81640625" style="53" customWidth="1"/>
    <col min="516" max="516" width="11.26953125" style="53" customWidth="1"/>
    <col min="517" max="517" width="10.26953125" style="53" customWidth="1"/>
    <col min="518" max="518" width="11.453125" style="53" customWidth="1"/>
    <col min="519" max="519" width="9.1796875" style="53"/>
    <col min="520" max="520" width="10.81640625" style="53" customWidth="1"/>
    <col min="521" max="521" width="11.7265625" style="53" customWidth="1"/>
    <col min="522" max="522" width="11.26953125" style="53" customWidth="1"/>
    <col min="523" max="523" width="25.7265625" style="53" bestFit="1" customWidth="1"/>
    <col min="524" max="768" width="9.1796875" style="53"/>
    <col min="769" max="769" width="4.453125" style="53" customWidth="1"/>
    <col min="770" max="770" width="38.7265625" style="53" customWidth="1"/>
    <col min="771" max="771" width="9.81640625" style="53" customWidth="1"/>
    <col min="772" max="772" width="11.26953125" style="53" customWidth="1"/>
    <col min="773" max="773" width="10.26953125" style="53" customWidth="1"/>
    <col min="774" max="774" width="11.453125" style="53" customWidth="1"/>
    <col min="775" max="775" width="9.1796875" style="53"/>
    <col min="776" max="776" width="10.81640625" style="53" customWidth="1"/>
    <col min="777" max="777" width="11.7265625" style="53" customWidth="1"/>
    <col min="778" max="778" width="11.26953125" style="53" customWidth="1"/>
    <col min="779" max="779" width="25.7265625" style="53" bestFit="1" customWidth="1"/>
    <col min="780" max="1024" width="9.1796875" style="53"/>
    <col min="1025" max="1025" width="4.453125" style="53" customWidth="1"/>
    <col min="1026" max="1026" width="38.7265625" style="53" customWidth="1"/>
    <col min="1027" max="1027" width="9.81640625" style="53" customWidth="1"/>
    <col min="1028" max="1028" width="11.26953125" style="53" customWidth="1"/>
    <col min="1029" max="1029" width="10.26953125" style="53" customWidth="1"/>
    <col min="1030" max="1030" width="11.453125" style="53" customWidth="1"/>
    <col min="1031" max="1031" width="9.1796875" style="53"/>
    <col min="1032" max="1032" width="10.81640625" style="53" customWidth="1"/>
    <col min="1033" max="1033" width="11.7265625" style="53" customWidth="1"/>
    <col min="1034" max="1034" width="11.26953125" style="53" customWidth="1"/>
    <col min="1035" max="1035" width="25.7265625" style="53" bestFit="1" customWidth="1"/>
    <col min="1036" max="1280" width="9.1796875" style="53"/>
    <col min="1281" max="1281" width="4.453125" style="53" customWidth="1"/>
    <col min="1282" max="1282" width="38.7265625" style="53" customWidth="1"/>
    <col min="1283" max="1283" width="9.81640625" style="53" customWidth="1"/>
    <col min="1284" max="1284" width="11.26953125" style="53" customWidth="1"/>
    <col min="1285" max="1285" width="10.26953125" style="53" customWidth="1"/>
    <col min="1286" max="1286" width="11.453125" style="53" customWidth="1"/>
    <col min="1287" max="1287" width="9.1796875" style="53"/>
    <col min="1288" max="1288" width="10.81640625" style="53" customWidth="1"/>
    <col min="1289" max="1289" width="11.7265625" style="53" customWidth="1"/>
    <col min="1290" max="1290" width="11.26953125" style="53" customWidth="1"/>
    <col min="1291" max="1291" width="25.7265625" style="53" bestFit="1" customWidth="1"/>
    <col min="1292" max="1536" width="9.1796875" style="53"/>
    <col min="1537" max="1537" width="4.453125" style="53" customWidth="1"/>
    <col min="1538" max="1538" width="38.7265625" style="53" customWidth="1"/>
    <col min="1539" max="1539" width="9.81640625" style="53" customWidth="1"/>
    <col min="1540" max="1540" width="11.26953125" style="53" customWidth="1"/>
    <col min="1541" max="1541" width="10.26953125" style="53" customWidth="1"/>
    <col min="1542" max="1542" width="11.453125" style="53" customWidth="1"/>
    <col min="1543" max="1543" width="9.1796875" style="53"/>
    <col min="1544" max="1544" width="10.81640625" style="53" customWidth="1"/>
    <col min="1545" max="1545" width="11.7265625" style="53" customWidth="1"/>
    <col min="1546" max="1546" width="11.26953125" style="53" customWidth="1"/>
    <col min="1547" max="1547" width="25.7265625" style="53" bestFit="1" customWidth="1"/>
    <col min="1548" max="1792" width="9.1796875" style="53"/>
    <col min="1793" max="1793" width="4.453125" style="53" customWidth="1"/>
    <col min="1794" max="1794" width="38.7265625" style="53" customWidth="1"/>
    <col min="1795" max="1795" width="9.81640625" style="53" customWidth="1"/>
    <col min="1796" max="1796" width="11.26953125" style="53" customWidth="1"/>
    <col min="1797" max="1797" width="10.26953125" style="53" customWidth="1"/>
    <col min="1798" max="1798" width="11.453125" style="53" customWidth="1"/>
    <col min="1799" max="1799" width="9.1796875" style="53"/>
    <col min="1800" max="1800" width="10.81640625" style="53" customWidth="1"/>
    <col min="1801" max="1801" width="11.7265625" style="53" customWidth="1"/>
    <col min="1802" max="1802" width="11.26953125" style="53" customWidth="1"/>
    <col min="1803" max="1803" width="25.7265625" style="53" bestFit="1" customWidth="1"/>
    <col min="1804" max="2048" width="9.1796875" style="53"/>
    <col min="2049" max="2049" width="4.453125" style="53" customWidth="1"/>
    <col min="2050" max="2050" width="38.7265625" style="53" customWidth="1"/>
    <col min="2051" max="2051" width="9.81640625" style="53" customWidth="1"/>
    <col min="2052" max="2052" width="11.26953125" style="53" customWidth="1"/>
    <col min="2053" max="2053" width="10.26953125" style="53" customWidth="1"/>
    <col min="2054" max="2054" width="11.453125" style="53" customWidth="1"/>
    <col min="2055" max="2055" width="9.1796875" style="53"/>
    <col min="2056" max="2056" width="10.81640625" style="53" customWidth="1"/>
    <col min="2057" max="2057" width="11.7265625" style="53" customWidth="1"/>
    <col min="2058" max="2058" width="11.26953125" style="53" customWidth="1"/>
    <col min="2059" max="2059" width="25.7265625" style="53" bestFit="1" customWidth="1"/>
    <col min="2060" max="2304" width="9.1796875" style="53"/>
    <col min="2305" max="2305" width="4.453125" style="53" customWidth="1"/>
    <col min="2306" max="2306" width="38.7265625" style="53" customWidth="1"/>
    <col min="2307" max="2307" width="9.81640625" style="53" customWidth="1"/>
    <col min="2308" max="2308" width="11.26953125" style="53" customWidth="1"/>
    <col min="2309" max="2309" width="10.26953125" style="53" customWidth="1"/>
    <col min="2310" max="2310" width="11.453125" style="53" customWidth="1"/>
    <col min="2311" max="2311" width="9.1796875" style="53"/>
    <col min="2312" max="2312" width="10.81640625" style="53" customWidth="1"/>
    <col min="2313" max="2313" width="11.7265625" style="53" customWidth="1"/>
    <col min="2314" max="2314" width="11.26953125" style="53" customWidth="1"/>
    <col min="2315" max="2315" width="25.7265625" style="53" bestFit="1" customWidth="1"/>
    <col min="2316" max="2560" width="9.1796875" style="53"/>
    <col min="2561" max="2561" width="4.453125" style="53" customWidth="1"/>
    <col min="2562" max="2562" width="38.7265625" style="53" customWidth="1"/>
    <col min="2563" max="2563" width="9.81640625" style="53" customWidth="1"/>
    <col min="2564" max="2564" width="11.26953125" style="53" customWidth="1"/>
    <col min="2565" max="2565" width="10.26953125" style="53" customWidth="1"/>
    <col min="2566" max="2566" width="11.453125" style="53" customWidth="1"/>
    <col min="2567" max="2567" width="9.1796875" style="53"/>
    <col min="2568" max="2568" width="10.81640625" style="53" customWidth="1"/>
    <col min="2569" max="2569" width="11.7265625" style="53" customWidth="1"/>
    <col min="2570" max="2570" width="11.26953125" style="53" customWidth="1"/>
    <col min="2571" max="2571" width="25.7265625" style="53" bestFit="1" customWidth="1"/>
    <col min="2572" max="2816" width="9.1796875" style="53"/>
    <col min="2817" max="2817" width="4.453125" style="53" customWidth="1"/>
    <col min="2818" max="2818" width="38.7265625" style="53" customWidth="1"/>
    <col min="2819" max="2819" width="9.81640625" style="53" customWidth="1"/>
    <col min="2820" max="2820" width="11.26953125" style="53" customWidth="1"/>
    <col min="2821" max="2821" width="10.26953125" style="53" customWidth="1"/>
    <col min="2822" max="2822" width="11.453125" style="53" customWidth="1"/>
    <col min="2823" max="2823" width="9.1796875" style="53"/>
    <col min="2824" max="2824" width="10.81640625" style="53" customWidth="1"/>
    <col min="2825" max="2825" width="11.7265625" style="53" customWidth="1"/>
    <col min="2826" max="2826" width="11.26953125" style="53" customWidth="1"/>
    <col min="2827" max="2827" width="25.7265625" style="53" bestFit="1" customWidth="1"/>
    <col min="2828" max="3072" width="9.1796875" style="53"/>
    <col min="3073" max="3073" width="4.453125" style="53" customWidth="1"/>
    <col min="3074" max="3074" width="38.7265625" style="53" customWidth="1"/>
    <col min="3075" max="3075" width="9.81640625" style="53" customWidth="1"/>
    <col min="3076" max="3076" width="11.26953125" style="53" customWidth="1"/>
    <col min="3077" max="3077" width="10.26953125" style="53" customWidth="1"/>
    <col min="3078" max="3078" width="11.453125" style="53" customWidth="1"/>
    <col min="3079" max="3079" width="9.1796875" style="53"/>
    <col min="3080" max="3080" width="10.81640625" style="53" customWidth="1"/>
    <col min="3081" max="3081" width="11.7265625" style="53" customWidth="1"/>
    <col min="3082" max="3082" width="11.26953125" style="53" customWidth="1"/>
    <col min="3083" max="3083" width="25.7265625" style="53" bestFit="1" customWidth="1"/>
    <col min="3084" max="3328" width="9.1796875" style="53"/>
    <col min="3329" max="3329" width="4.453125" style="53" customWidth="1"/>
    <col min="3330" max="3330" width="38.7265625" style="53" customWidth="1"/>
    <col min="3331" max="3331" width="9.81640625" style="53" customWidth="1"/>
    <col min="3332" max="3332" width="11.26953125" style="53" customWidth="1"/>
    <col min="3333" max="3333" width="10.26953125" style="53" customWidth="1"/>
    <col min="3334" max="3334" width="11.453125" style="53" customWidth="1"/>
    <col min="3335" max="3335" width="9.1796875" style="53"/>
    <col min="3336" max="3336" width="10.81640625" style="53" customWidth="1"/>
    <col min="3337" max="3337" width="11.7265625" style="53" customWidth="1"/>
    <col min="3338" max="3338" width="11.26953125" style="53" customWidth="1"/>
    <col min="3339" max="3339" width="25.7265625" style="53" bestFit="1" customWidth="1"/>
    <col min="3340" max="3584" width="9.1796875" style="53"/>
    <col min="3585" max="3585" width="4.453125" style="53" customWidth="1"/>
    <col min="3586" max="3586" width="38.7265625" style="53" customWidth="1"/>
    <col min="3587" max="3587" width="9.81640625" style="53" customWidth="1"/>
    <col min="3588" max="3588" width="11.26953125" style="53" customWidth="1"/>
    <col min="3589" max="3589" width="10.26953125" style="53" customWidth="1"/>
    <col min="3590" max="3590" width="11.453125" style="53" customWidth="1"/>
    <col min="3591" max="3591" width="9.1796875" style="53"/>
    <col min="3592" max="3592" width="10.81640625" style="53" customWidth="1"/>
    <col min="3593" max="3593" width="11.7265625" style="53" customWidth="1"/>
    <col min="3594" max="3594" width="11.26953125" style="53" customWidth="1"/>
    <col min="3595" max="3595" width="25.7265625" style="53" bestFit="1" customWidth="1"/>
    <col min="3596" max="3840" width="9.1796875" style="53"/>
    <col min="3841" max="3841" width="4.453125" style="53" customWidth="1"/>
    <col min="3842" max="3842" width="38.7265625" style="53" customWidth="1"/>
    <col min="3843" max="3843" width="9.81640625" style="53" customWidth="1"/>
    <col min="3844" max="3844" width="11.26953125" style="53" customWidth="1"/>
    <col min="3845" max="3845" width="10.26953125" style="53" customWidth="1"/>
    <col min="3846" max="3846" width="11.453125" style="53" customWidth="1"/>
    <col min="3847" max="3847" width="9.1796875" style="53"/>
    <col min="3848" max="3848" width="10.81640625" style="53" customWidth="1"/>
    <col min="3849" max="3849" width="11.7265625" style="53" customWidth="1"/>
    <col min="3850" max="3850" width="11.26953125" style="53" customWidth="1"/>
    <col min="3851" max="3851" width="25.7265625" style="53" bestFit="1" customWidth="1"/>
    <col min="3852" max="4096" width="9.1796875" style="53"/>
    <col min="4097" max="4097" width="4.453125" style="53" customWidth="1"/>
    <col min="4098" max="4098" width="38.7265625" style="53" customWidth="1"/>
    <col min="4099" max="4099" width="9.81640625" style="53" customWidth="1"/>
    <col min="4100" max="4100" width="11.26953125" style="53" customWidth="1"/>
    <col min="4101" max="4101" width="10.26953125" style="53" customWidth="1"/>
    <col min="4102" max="4102" width="11.453125" style="53" customWidth="1"/>
    <col min="4103" max="4103" width="9.1796875" style="53"/>
    <col min="4104" max="4104" width="10.81640625" style="53" customWidth="1"/>
    <col min="4105" max="4105" width="11.7265625" style="53" customWidth="1"/>
    <col min="4106" max="4106" width="11.26953125" style="53" customWidth="1"/>
    <col min="4107" max="4107" width="25.7265625" style="53" bestFit="1" customWidth="1"/>
    <col min="4108" max="4352" width="9.1796875" style="53"/>
    <col min="4353" max="4353" width="4.453125" style="53" customWidth="1"/>
    <col min="4354" max="4354" width="38.7265625" style="53" customWidth="1"/>
    <col min="4355" max="4355" width="9.81640625" style="53" customWidth="1"/>
    <col min="4356" max="4356" width="11.26953125" style="53" customWidth="1"/>
    <col min="4357" max="4357" width="10.26953125" style="53" customWidth="1"/>
    <col min="4358" max="4358" width="11.453125" style="53" customWidth="1"/>
    <col min="4359" max="4359" width="9.1796875" style="53"/>
    <col min="4360" max="4360" width="10.81640625" style="53" customWidth="1"/>
    <col min="4361" max="4361" width="11.7265625" style="53" customWidth="1"/>
    <col min="4362" max="4362" width="11.26953125" style="53" customWidth="1"/>
    <col min="4363" max="4363" width="25.7265625" style="53" bestFit="1" customWidth="1"/>
    <col min="4364" max="4608" width="9.1796875" style="53"/>
    <col min="4609" max="4609" width="4.453125" style="53" customWidth="1"/>
    <col min="4610" max="4610" width="38.7265625" style="53" customWidth="1"/>
    <col min="4611" max="4611" width="9.81640625" style="53" customWidth="1"/>
    <col min="4612" max="4612" width="11.26953125" style="53" customWidth="1"/>
    <col min="4613" max="4613" width="10.26953125" style="53" customWidth="1"/>
    <col min="4614" max="4614" width="11.453125" style="53" customWidth="1"/>
    <col min="4615" max="4615" width="9.1796875" style="53"/>
    <col min="4616" max="4616" width="10.81640625" style="53" customWidth="1"/>
    <col min="4617" max="4617" width="11.7265625" style="53" customWidth="1"/>
    <col min="4618" max="4618" width="11.26953125" style="53" customWidth="1"/>
    <col min="4619" max="4619" width="25.7265625" style="53" bestFit="1" customWidth="1"/>
    <col min="4620" max="4864" width="9.1796875" style="53"/>
    <col min="4865" max="4865" width="4.453125" style="53" customWidth="1"/>
    <col min="4866" max="4866" width="38.7265625" style="53" customWidth="1"/>
    <col min="4867" max="4867" width="9.81640625" style="53" customWidth="1"/>
    <col min="4868" max="4868" width="11.26953125" style="53" customWidth="1"/>
    <col min="4869" max="4869" width="10.26953125" style="53" customWidth="1"/>
    <col min="4870" max="4870" width="11.453125" style="53" customWidth="1"/>
    <col min="4871" max="4871" width="9.1796875" style="53"/>
    <col min="4872" max="4872" width="10.81640625" style="53" customWidth="1"/>
    <col min="4873" max="4873" width="11.7265625" style="53" customWidth="1"/>
    <col min="4874" max="4874" width="11.26953125" style="53" customWidth="1"/>
    <col min="4875" max="4875" width="25.7265625" style="53" bestFit="1" customWidth="1"/>
    <col min="4876" max="5120" width="9.1796875" style="53"/>
    <col min="5121" max="5121" width="4.453125" style="53" customWidth="1"/>
    <col min="5122" max="5122" width="38.7265625" style="53" customWidth="1"/>
    <col min="5123" max="5123" width="9.81640625" style="53" customWidth="1"/>
    <col min="5124" max="5124" width="11.26953125" style="53" customWidth="1"/>
    <col min="5125" max="5125" width="10.26953125" style="53" customWidth="1"/>
    <col min="5126" max="5126" width="11.453125" style="53" customWidth="1"/>
    <col min="5127" max="5127" width="9.1796875" style="53"/>
    <col min="5128" max="5128" width="10.81640625" style="53" customWidth="1"/>
    <col min="5129" max="5129" width="11.7265625" style="53" customWidth="1"/>
    <col min="5130" max="5130" width="11.26953125" style="53" customWidth="1"/>
    <col min="5131" max="5131" width="25.7265625" style="53" bestFit="1" customWidth="1"/>
    <col min="5132" max="5376" width="9.1796875" style="53"/>
    <col min="5377" max="5377" width="4.453125" style="53" customWidth="1"/>
    <col min="5378" max="5378" width="38.7265625" style="53" customWidth="1"/>
    <col min="5379" max="5379" width="9.81640625" style="53" customWidth="1"/>
    <col min="5380" max="5380" width="11.26953125" style="53" customWidth="1"/>
    <col min="5381" max="5381" width="10.26953125" style="53" customWidth="1"/>
    <col min="5382" max="5382" width="11.453125" style="53" customWidth="1"/>
    <col min="5383" max="5383" width="9.1796875" style="53"/>
    <col min="5384" max="5384" width="10.81640625" style="53" customWidth="1"/>
    <col min="5385" max="5385" width="11.7265625" style="53" customWidth="1"/>
    <col min="5386" max="5386" width="11.26953125" style="53" customWidth="1"/>
    <col min="5387" max="5387" width="25.7265625" style="53" bestFit="1" customWidth="1"/>
    <col min="5388" max="5632" width="9.1796875" style="53"/>
    <col min="5633" max="5633" width="4.453125" style="53" customWidth="1"/>
    <col min="5634" max="5634" width="38.7265625" style="53" customWidth="1"/>
    <col min="5635" max="5635" width="9.81640625" style="53" customWidth="1"/>
    <col min="5636" max="5636" width="11.26953125" style="53" customWidth="1"/>
    <col min="5637" max="5637" width="10.26953125" style="53" customWidth="1"/>
    <col min="5638" max="5638" width="11.453125" style="53" customWidth="1"/>
    <col min="5639" max="5639" width="9.1796875" style="53"/>
    <col min="5640" max="5640" width="10.81640625" style="53" customWidth="1"/>
    <col min="5641" max="5641" width="11.7265625" style="53" customWidth="1"/>
    <col min="5642" max="5642" width="11.26953125" style="53" customWidth="1"/>
    <col min="5643" max="5643" width="25.7265625" style="53" bestFit="1" customWidth="1"/>
    <col min="5644" max="5888" width="9.1796875" style="53"/>
    <col min="5889" max="5889" width="4.453125" style="53" customWidth="1"/>
    <col min="5890" max="5890" width="38.7265625" style="53" customWidth="1"/>
    <col min="5891" max="5891" width="9.81640625" style="53" customWidth="1"/>
    <col min="5892" max="5892" width="11.26953125" style="53" customWidth="1"/>
    <col min="5893" max="5893" width="10.26953125" style="53" customWidth="1"/>
    <col min="5894" max="5894" width="11.453125" style="53" customWidth="1"/>
    <col min="5895" max="5895" width="9.1796875" style="53"/>
    <col min="5896" max="5896" width="10.81640625" style="53" customWidth="1"/>
    <col min="5897" max="5897" width="11.7265625" style="53" customWidth="1"/>
    <col min="5898" max="5898" width="11.26953125" style="53" customWidth="1"/>
    <col min="5899" max="5899" width="25.7265625" style="53" bestFit="1" customWidth="1"/>
    <col min="5900" max="6144" width="9.1796875" style="53"/>
    <col min="6145" max="6145" width="4.453125" style="53" customWidth="1"/>
    <col min="6146" max="6146" width="38.7265625" style="53" customWidth="1"/>
    <col min="6147" max="6147" width="9.81640625" style="53" customWidth="1"/>
    <col min="6148" max="6148" width="11.26953125" style="53" customWidth="1"/>
    <col min="6149" max="6149" width="10.26953125" style="53" customWidth="1"/>
    <col min="6150" max="6150" width="11.453125" style="53" customWidth="1"/>
    <col min="6151" max="6151" width="9.1796875" style="53"/>
    <col min="6152" max="6152" width="10.81640625" style="53" customWidth="1"/>
    <col min="6153" max="6153" width="11.7265625" style="53" customWidth="1"/>
    <col min="6154" max="6154" width="11.26953125" style="53" customWidth="1"/>
    <col min="6155" max="6155" width="25.7265625" style="53" bestFit="1" customWidth="1"/>
    <col min="6156" max="6400" width="9.1796875" style="53"/>
    <col min="6401" max="6401" width="4.453125" style="53" customWidth="1"/>
    <col min="6402" max="6402" width="38.7265625" style="53" customWidth="1"/>
    <col min="6403" max="6403" width="9.81640625" style="53" customWidth="1"/>
    <col min="6404" max="6404" width="11.26953125" style="53" customWidth="1"/>
    <col min="6405" max="6405" width="10.26953125" style="53" customWidth="1"/>
    <col min="6406" max="6406" width="11.453125" style="53" customWidth="1"/>
    <col min="6407" max="6407" width="9.1796875" style="53"/>
    <col min="6408" max="6408" width="10.81640625" style="53" customWidth="1"/>
    <col min="6409" max="6409" width="11.7265625" style="53" customWidth="1"/>
    <col min="6410" max="6410" width="11.26953125" style="53" customWidth="1"/>
    <col min="6411" max="6411" width="25.7265625" style="53" bestFit="1" customWidth="1"/>
    <col min="6412" max="6656" width="9.1796875" style="53"/>
    <col min="6657" max="6657" width="4.453125" style="53" customWidth="1"/>
    <col min="6658" max="6658" width="38.7265625" style="53" customWidth="1"/>
    <col min="6659" max="6659" width="9.81640625" style="53" customWidth="1"/>
    <col min="6660" max="6660" width="11.26953125" style="53" customWidth="1"/>
    <col min="6661" max="6661" width="10.26953125" style="53" customWidth="1"/>
    <col min="6662" max="6662" width="11.453125" style="53" customWidth="1"/>
    <col min="6663" max="6663" width="9.1796875" style="53"/>
    <col min="6664" max="6664" width="10.81640625" style="53" customWidth="1"/>
    <col min="6665" max="6665" width="11.7265625" style="53" customWidth="1"/>
    <col min="6666" max="6666" width="11.26953125" style="53" customWidth="1"/>
    <col min="6667" max="6667" width="25.7265625" style="53" bestFit="1" customWidth="1"/>
    <col min="6668" max="6912" width="9.1796875" style="53"/>
    <col min="6913" max="6913" width="4.453125" style="53" customWidth="1"/>
    <col min="6914" max="6914" width="38.7265625" style="53" customWidth="1"/>
    <col min="6915" max="6915" width="9.81640625" style="53" customWidth="1"/>
    <col min="6916" max="6916" width="11.26953125" style="53" customWidth="1"/>
    <col min="6917" max="6917" width="10.26953125" style="53" customWidth="1"/>
    <col min="6918" max="6918" width="11.453125" style="53" customWidth="1"/>
    <col min="6919" max="6919" width="9.1796875" style="53"/>
    <col min="6920" max="6920" width="10.81640625" style="53" customWidth="1"/>
    <col min="6921" max="6921" width="11.7265625" style="53" customWidth="1"/>
    <col min="6922" max="6922" width="11.26953125" style="53" customWidth="1"/>
    <col min="6923" max="6923" width="25.7265625" style="53" bestFit="1" customWidth="1"/>
    <col min="6924" max="7168" width="9.1796875" style="53"/>
    <col min="7169" max="7169" width="4.453125" style="53" customWidth="1"/>
    <col min="7170" max="7170" width="38.7265625" style="53" customWidth="1"/>
    <col min="7171" max="7171" width="9.81640625" style="53" customWidth="1"/>
    <col min="7172" max="7172" width="11.26953125" style="53" customWidth="1"/>
    <col min="7173" max="7173" width="10.26953125" style="53" customWidth="1"/>
    <col min="7174" max="7174" width="11.453125" style="53" customWidth="1"/>
    <col min="7175" max="7175" width="9.1796875" style="53"/>
    <col min="7176" max="7176" width="10.81640625" style="53" customWidth="1"/>
    <col min="7177" max="7177" width="11.7265625" style="53" customWidth="1"/>
    <col min="7178" max="7178" width="11.26953125" style="53" customWidth="1"/>
    <col min="7179" max="7179" width="25.7265625" style="53" bestFit="1" customWidth="1"/>
    <col min="7180" max="7424" width="9.1796875" style="53"/>
    <col min="7425" max="7425" width="4.453125" style="53" customWidth="1"/>
    <col min="7426" max="7426" width="38.7265625" style="53" customWidth="1"/>
    <col min="7427" max="7427" width="9.81640625" style="53" customWidth="1"/>
    <col min="7428" max="7428" width="11.26953125" style="53" customWidth="1"/>
    <col min="7429" max="7429" width="10.26953125" style="53" customWidth="1"/>
    <col min="7430" max="7430" width="11.453125" style="53" customWidth="1"/>
    <col min="7431" max="7431" width="9.1796875" style="53"/>
    <col min="7432" max="7432" width="10.81640625" style="53" customWidth="1"/>
    <col min="7433" max="7433" width="11.7265625" style="53" customWidth="1"/>
    <col min="7434" max="7434" width="11.26953125" style="53" customWidth="1"/>
    <col min="7435" max="7435" width="25.7265625" style="53" bestFit="1" customWidth="1"/>
    <col min="7436" max="7680" width="9.1796875" style="53"/>
    <col min="7681" max="7681" width="4.453125" style="53" customWidth="1"/>
    <col min="7682" max="7682" width="38.7265625" style="53" customWidth="1"/>
    <col min="7683" max="7683" width="9.81640625" style="53" customWidth="1"/>
    <col min="7684" max="7684" width="11.26953125" style="53" customWidth="1"/>
    <col min="7685" max="7685" width="10.26953125" style="53" customWidth="1"/>
    <col min="7686" max="7686" width="11.453125" style="53" customWidth="1"/>
    <col min="7687" max="7687" width="9.1796875" style="53"/>
    <col min="7688" max="7688" width="10.81640625" style="53" customWidth="1"/>
    <col min="7689" max="7689" width="11.7265625" style="53" customWidth="1"/>
    <col min="7690" max="7690" width="11.26953125" style="53" customWidth="1"/>
    <col min="7691" max="7691" width="25.7265625" style="53" bestFit="1" customWidth="1"/>
    <col min="7692" max="7936" width="9.1796875" style="53"/>
    <col min="7937" max="7937" width="4.453125" style="53" customWidth="1"/>
    <col min="7938" max="7938" width="38.7265625" style="53" customWidth="1"/>
    <col min="7939" max="7939" width="9.81640625" style="53" customWidth="1"/>
    <col min="7940" max="7940" width="11.26953125" style="53" customWidth="1"/>
    <col min="7941" max="7941" width="10.26953125" style="53" customWidth="1"/>
    <col min="7942" max="7942" width="11.453125" style="53" customWidth="1"/>
    <col min="7943" max="7943" width="9.1796875" style="53"/>
    <col min="7944" max="7944" width="10.81640625" style="53" customWidth="1"/>
    <col min="7945" max="7945" width="11.7265625" style="53" customWidth="1"/>
    <col min="7946" max="7946" width="11.26953125" style="53" customWidth="1"/>
    <col min="7947" max="7947" width="25.7265625" style="53" bestFit="1" customWidth="1"/>
    <col min="7948" max="8192" width="9.1796875" style="53"/>
    <col min="8193" max="8193" width="4.453125" style="53" customWidth="1"/>
    <col min="8194" max="8194" width="38.7265625" style="53" customWidth="1"/>
    <col min="8195" max="8195" width="9.81640625" style="53" customWidth="1"/>
    <col min="8196" max="8196" width="11.26953125" style="53" customWidth="1"/>
    <col min="8197" max="8197" width="10.26953125" style="53" customWidth="1"/>
    <col min="8198" max="8198" width="11.453125" style="53" customWidth="1"/>
    <col min="8199" max="8199" width="9.1796875" style="53"/>
    <col min="8200" max="8200" width="10.81640625" style="53" customWidth="1"/>
    <col min="8201" max="8201" width="11.7265625" style="53" customWidth="1"/>
    <col min="8202" max="8202" width="11.26953125" style="53" customWidth="1"/>
    <col min="8203" max="8203" width="25.7265625" style="53" bestFit="1" customWidth="1"/>
    <col min="8204" max="8448" width="9.1796875" style="53"/>
    <col min="8449" max="8449" width="4.453125" style="53" customWidth="1"/>
    <col min="8450" max="8450" width="38.7265625" style="53" customWidth="1"/>
    <col min="8451" max="8451" width="9.81640625" style="53" customWidth="1"/>
    <col min="8452" max="8452" width="11.26953125" style="53" customWidth="1"/>
    <col min="8453" max="8453" width="10.26953125" style="53" customWidth="1"/>
    <col min="8454" max="8454" width="11.453125" style="53" customWidth="1"/>
    <col min="8455" max="8455" width="9.1796875" style="53"/>
    <col min="8456" max="8456" width="10.81640625" style="53" customWidth="1"/>
    <col min="8457" max="8457" width="11.7265625" style="53" customWidth="1"/>
    <col min="8458" max="8458" width="11.26953125" style="53" customWidth="1"/>
    <col min="8459" max="8459" width="25.7265625" style="53" bestFit="1" customWidth="1"/>
    <col min="8460" max="8704" width="9.1796875" style="53"/>
    <col min="8705" max="8705" width="4.453125" style="53" customWidth="1"/>
    <col min="8706" max="8706" width="38.7265625" style="53" customWidth="1"/>
    <col min="8707" max="8707" width="9.81640625" style="53" customWidth="1"/>
    <col min="8708" max="8708" width="11.26953125" style="53" customWidth="1"/>
    <col min="8709" max="8709" width="10.26953125" style="53" customWidth="1"/>
    <col min="8710" max="8710" width="11.453125" style="53" customWidth="1"/>
    <col min="8711" max="8711" width="9.1796875" style="53"/>
    <col min="8712" max="8712" width="10.81640625" style="53" customWidth="1"/>
    <col min="8713" max="8713" width="11.7265625" style="53" customWidth="1"/>
    <col min="8714" max="8714" width="11.26953125" style="53" customWidth="1"/>
    <col min="8715" max="8715" width="25.7265625" style="53" bestFit="1" customWidth="1"/>
    <col min="8716" max="8960" width="9.1796875" style="53"/>
    <col min="8961" max="8961" width="4.453125" style="53" customWidth="1"/>
    <col min="8962" max="8962" width="38.7265625" style="53" customWidth="1"/>
    <col min="8963" max="8963" width="9.81640625" style="53" customWidth="1"/>
    <col min="8964" max="8964" width="11.26953125" style="53" customWidth="1"/>
    <col min="8965" max="8965" width="10.26953125" style="53" customWidth="1"/>
    <col min="8966" max="8966" width="11.453125" style="53" customWidth="1"/>
    <col min="8967" max="8967" width="9.1796875" style="53"/>
    <col min="8968" max="8968" width="10.81640625" style="53" customWidth="1"/>
    <col min="8969" max="8969" width="11.7265625" style="53" customWidth="1"/>
    <col min="8970" max="8970" width="11.26953125" style="53" customWidth="1"/>
    <col min="8971" max="8971" width="25.7265625" style="53" bestFit="1" customWidth="1"/>
    <col min="8972" max="9216" width="9.1796875" style="53"/>
    <col min="9217" max="9217" width="4.453125" style="53" customWidth="1"/>
    <col min="9218" max="9218" width="38.7265625" style="53" customWidth="1"/>
    <col min="9219" max="9219" width="9.81640625" style="53" customWidth="1"/>
    <col min="9220" max="9220" width="11.26953125" style="53" customWidth="1"/>
    <col min="9221" max="9221" width="10.26953125" style="53" customWidth="1"/>
    <col min="9222" max="9222" width="11.453125" style="53" customWidth="1"/>
    <col min="9223" max="9223" width="9.1796875" style="53"/>
    <col min="9224" max="9224" width="10.81640625" style="53" customWidth="1"/>
    <col min="9225" max="9225" width="11.7265625" style="53" customWidth="1"/>
    <col min="9226" max="9226" width="11.26953125" style="53" customWidth="1"/>
    <col min="9227" max="9227" width="25.7265625" style="53" bestFit="1" customWidth="1"/>
    <col min="9228" max="9472" width="9.1796875" style="53"/>
    <col min="9473" max="9473" width="4.453125" style="53" customWidth="1"/>
    <col min="9474" max="9474" width="38.7265625" style="53" customWidth="1"/>
    <col min="9475" max="9475" width="9.81640625" style="53" customWidth="1"/>
    <col min="9476" max="9476" width="11.26953125" style="53" customWidth="1"/>
    <col min="9477" max="9477" width="10.26953125" style="53" customWidth="1"/>
    <col min="9478" max="9478" width="11.453125" style="53" customWidth="1"/>
    <col min="9479" max="9479" width="9.1796875" style="53"/>
    <col min="9480" max="9480" width="10.81640625" style="53" customWidth="1"/>
    <col min="9481" max="9481" width="11.7265625" style="53" customWidth="1"/>
    <col min="9482" max="9482" width="11.26953125" style="53" customWidth="1"/>
    <col min="9483" max="9483" width="25.7265625" style="53" bestFit="1" customWidth="1"/>
    <col min="9484" max="9728" width="9.1796875" style="53"/>
    <col min="9729" max="9729" width="4.453125" style="53" customWidth="1"/>
    <col min="9730" max="9730" width="38.7265625" style="53" customWidth="1"/>
    <col min="9731" max="9731" width="9.81640625" style="53" customWidth="1"/>
    <col min="9732" max="9732" width="11.26953125" style="53" customWidth="1"/>
    <col min="9733" max="9733" width="10.26953125" style="53" customWidth="1"/>
    <col min="9734" max="9734" width="11.453125" style="53" customWidth="1"/>
    <col min="9735" max="9735" width="9.1796875" style="53"/>
    <col min="9736" max="9736" width="10.81640625" style="53" customWidth="1"/>
    <col min="9737" max="9737" width="11.7265625" style="53" customWidth="1"/>
    <col min="9738" max="9738" width="11.26953125" style="53" customWidth="1"/>
    <col min="9739" max="9739" width="25.7265625" style="53" bestFit="1" customWidth="1"/>
    <col min="9740" max="9984" width="9.1796875" style="53"/>
    <col min="9985" max="9985" width="4.453125" style="53" customWidth="1"/>
    <col min="9986" max="9986" width="38.7265625" style="53" customWidth="1"/>
    <col min="9987" max="9987" width="9.81640625" style="53" customWidth="1"/>
    <col min="9988" max="9988" width="11.26953125" style="53" customWidth="1"/>
    <col min="9989" max="9989" width="10.26953125" style="53" customWidth="1"/>
    <col min="9990" max="9990" width="11.453125" style="53" customWidth="1"/>
    <col min="9991" max="9991" width="9.1796875" style="53"/>
    <col min="9992" max="9992" width="10.81640625" style="53" customWidth="1"/>
    <col min="9993" max="9993" width="11.7265625" style="53" customWidth="1"/>
    <col min="9994" max="9994" width="11.26953125" style="53" customWidth="1"/>
    <col min="9995" max="9995" width="25.7265625" style="53" bestFit="1" customWidth="1"/>
    <col min="9996" max="10240" width="9.1796875" style="53"/>
    <col min="10241" max="10241" width="4.453125" style="53" customWidth="1"/>
    <col min="10242" max="10242" width="38.7265625" style="53" customWidth="1"/>
    <col min="10243" max="10243" width="9.81640625" style="53" customWidth="1"/>
    <col min="10244" max="10244" width="11.26953125" style="53" customWidth="1"/>
    <col min="10245" max="10245" width="10.26953125" style="53" customWidth="1"/>
    <col min="10246" max="10246" width="11.453125" style="53" customWidth="1"/>
    <col min="10247" max="10247" width="9.1796875" style="53"/>
    <col min="10248" max="10248" width="10.81640625" style="53" customWidth="1"/>
    <col min="10249" max="10249" width="11.7265625" style="53" customWidth="1"/>
    <col min="10250" max="10250" width="11.26953125" style="53" customWidth="1"/>
    <col min="10251" max="10251" width="25.7265625" style="53" bestFit="1" customWidth="1"/>
    <col min="10252" max="10496" width="9.1796875" style="53"/>
    <col min="10497" max="10497" width="4.453125" style="53" customWidth="1"/>
    <col min="10498" max="10498" width="38.7265625" style="53" customWidth="1"/>
    <col min="10499" max="10499" width="9.81640625" style="53" customWidth="1"/>
    <col min="10500" max="10500" width="11.26953125" style="53" customWidth="1"/>
    <col min="10501" max="10501" width="10.26953125" style="53" customWidth="1"/>
    <col min="10502" max="10502" width="11.453125" style="53" customWidth="1"/>
    <col min="10503" max="10503" width="9.1796875" style="53"/>
    <col min="10504" max="10504" width="10.81640625" style="53" customWidth="1"/>
    <col min="10505" max="10505" width="11.7265625" style="53" customWidth="1"/>
    <col min="10506" max="10506" width="11.26953125" style="53" customWidth="1"/>
    <col min="10507" max="10507" width="25.7265625" style="53" bestFit="1" customWidth="1"/>
    <col min="10508" max="10752" width="9.1796875" style="53"/>
    <col min="10753" max="10753" width="4.453125" style="53" customWidth="1"/>
    <col min="10754" max="10754" width="38.7265625" style="53" customWidth="1"/>
    <col min="10755" max="10755" width="9.81640625" style="53" customWidth="1"/>
    <col min="10756" max="10756" width="11.26953125" style="53" customWidth="1"/>
    <col min="10757" max="10757" width="10.26953125" style="53" customWidth="1"/>
    <col min="10758" max="10758" width="11.453125" style="53" customWidth="1"/>
    <col min="10759" max="10759" width="9.1796875" style="53"/>
    <col min="10760" max="10760" width="10.81640625" style="53" customWidth="1"/>
    <col min="10761" max="10761" width="11.7265625" style="53" customWidth="1"/>
    <col min="10762" max="10762" width="11.26953125" style="53" customWidth="1"/>
    <col min="10763" max="10763" width="25.7265625" style="53" bestFit="1" customWidth="1"/>
    <col min="10764" max="11008" width="9.1796875" style="53"/>
    <col min="11009" max="11009" width="4.453125" style="53" customWidth="1"/>
    <col min="11010" max="11010" width="38.7265625" style="53" customWidth="1"/>
    <col min="11011" max="11011" width="9.81640625" style="53" customWidth="1"/>
    <col min="11012" max="11012" width="11.26953125" style="53" customWidth="1"/>
    <col min="11013" max="11013" width="10.26953125" style="53" customWidth="1"/>
    <col min="11014" max="11014" width="11.453125" style="53" customWidth="1"/>
    <col min="11015" max="11015" width="9.1796875" style="53"/>
    <col min="11016" max="11016" width="10.81640625" style="53" customWidth="1"/>
    <col min="11017" max="11017" width="11.7265625" style="53" customWidth="1"/>
    <col min="11018" max="11018" width="11.26953125" style="53" customWidth="1"/>
    <col min="11019" max="11019" width="25.7265625" style="53" bestFit="1" customWidth="1"/>
    <col min="11020" max="11264" width="9.1796875" style="53"/>
    <col min="11265" max="11265" width="4.453125" style="53" customWidth="1"/>
    <col min="11266" max="11266" width="38.7265625" style="53" customWidth="1"/>
    <col min="11267" max="11267" width="9.81640625" style="53" customWidth="1"/>
    <col min="11268" max="11268" width="11.26953125" style="53" customWidth="1"/>
    <col min="11269" max="11269" width="10.26953125" style="53" customWidth="1"/>
    <col min="11270" max="11270" width="11.453125" style="53" customWidth="1"/>
    <col min="11271" max="11271" width="9.1796875" style="53"/>
    <col min="11272" max="11272" width="10.81640625" style="53" customWidth="1"/>
    <col min="11273" max="11273" width="11.7265625" style="53" customWidth="1"/>
    <col min="11274" max="11274" width="11.26953125" style="53" customWidth="1"/>
    <col min="11275" max="11275" width="25.7265625" style="53" bestFit="1" customWidth="1"/>
    <col min="11276" max="11520" width="9.1796875" style="53"/>
    <col min="11521" max="11521" width="4.453125" style="53" customWidth="1"/>
    <col min="11522" max="11522" width="38.7265625" style="53" customWidth="1"/>
    <col min="11523" max="11523" width="9.81640625" style="53" customWidth="1"/>
    <col min="11524" max="11524" width="11.26953125" style="53" customWidth="1"/>
    <col min="11525" max="11525" width="10.26953125" style="53" customWidth="1"/>
    <col min="11526" max="11526" width="11.453125" style="53" customWidth="1"/>
    <col min="11527" max="11527" width="9.1796875" style="53"/>
    <col min="11528" max="11528" width="10.81640625" style="53" customWidth="1"/>
    <col min="11529" max="11529" width="11.7265625" style="53" customWidth="1"/>
    <col min="11530" max="11530" width="11.26953125" style="53" customWidth="1"/>
    <col min="11531" max="11531" width="25.7265625" style="53" bestFit="1" customWidth="1"/>
    <col min="11532" max="11776" width="9.1796875" style="53"/>
    <col min="11777" max="11777" width="4.453125" style="53" customWidth="1"/>
    <col min="11778" max="11778" width="38.7265625" style="53" customWidth="1"/>
    <col min="11779" max="11779" width="9.81640625" style="53" customWidth="1"/>
    <col min="11780" max="11780" width="11.26953125" style="53" customWidth="1"/>
    <col min="11781" max="11781" width="10.26953125" style="53" customWidth="1"/>
    <col min="11782" max="11782" width="11.453125" style="53" customWidth="1"/>
    <col min="11783" max="11783" width="9.1796875" style="53"/>
    <col min="11784" max="11784" width="10.81640625" style="53" customWidth="1"/>
    <col min="11785" max="11785" width="11.7265625" style="53" customWidth="1"/>
    <col min="11786" max="11786" width="11.26953125" style="53" customWidth="1"/>
    <col min="11787" max="11787" width="25.7265625" style="53" bestFit="1" customWidth="1"/>
    <col min="11788" max="12032" width="9.1796875" style="53"/>
    <col min="12033" max="12033" width="4.453125" style="53" customWidth="1"/>
    <col min="12034" max="12034" width="38.7265625" style="53" customWidth="1"/>
    <col min="12035" max="12035" width="9.81640625" style="53" customWidth="1"/>
    <col min="12036" max="12036" width="11.26953125" style="53" customWidth="1"/>
    <col min="12037" max="12037" width="10.26953125" style="53" customWidth="1"/>
    <col min="12038" max="12038" width="11.453125" style="53" customWidth="1"/>
    <col min="12039" max="12039" width="9.1796875" style="53"/>
    <col min="12040" max="12040" width="10.81640625" style="53" customWidth="1"/>
    <col min="12041" max="12041" width="11.7265625" style="53" customWidth="1"/>
    <col min="12042" max="12042" width="11.26953125" style="53" customWidth="1"/>
    <col min="12043" max="12043" width="25.7265625" style="53" bestFit="1" customWidth="1"/>
    <col min="12044" max="12288" width="9.1796875" style="53"/>
    <col min="12289" max="12289" width="4.453125" style="53" customWidth="1"/>
    <col min="12290" max="12290" width="38.7265625" style="53" customWidth="1"/>
    <col min="12291" max="12291" width="9.81640625" style="53" customWidth="1"/>
    <col min="12292" max="12292" width="11.26953125" style="53" customWidth="1"/>
    <col min="12293" max="12293" width="10.26953125" style="53" customWidth="1"/>
    <col min="12294" max="12294" width="11.453125" style="53" customWidth="1"/>
    <col min="12295" max="12295" width="9.1796875" style="53"/>
    <col min="12296" max="12296" width="10.81640625" style="53" customWidth="1"/>
    <col min="12297" max="12297" width="11.7265625" style="53" customWidth="1"/>
    <col min="12298" max="12298" width="11.26953125" style="53" customWidth="1"/>
    <col min="12299" max="12299" width="25.7265625" style="53" bestFit="1" customWidth="1"/>
    <col min="12300" max="12544" width="9.1796875" style="53"/>
    <col min="12545" max="12545" width="4.453125" style="53" customWidth="1"/>
    <col min="12546" max="12546" width="38.7265625" style="53" customWidth="1"/>
    <col min="12547" max="12547" width="9.81640625" style="53" customWidth="1"/>
    <col min="12548" max="12548" width="11.26953125" style="53" customWidth="1"/>
    <col min="12549" max="12549" width="10.26953125" style="53" customWidth="1"/>
    <col min="12550" max="12550" width="11.453125" style="53" customWidth="1"/>
    <col min="12551" max="12551" width="9.1796875" style="53"/>
    <col min="12552" max="12552" width="10.81640625" style="53" customWidth="1"/>
    <col min="12553" max="12553" width="11.7265625" style="53" customWidth="1"/>
    <col min="12554" max="12554" width="11.26953125" style="53" customWidth="1"/>
    <col min="12555" max="12555" width="25.7265625" style="53" bestFit="1" customWidth="1"/>
    <col min="12556" max="12800" width="9.1796875" style="53"/>
    <col min="12801" max="12801" width="4.453125" style="53" customWidth="1"/>
    <col min="12802" max="12802" width="38.7265625" style="53" customWidth="1"/>
    <col min="12803" max="12803" width="9.81640625" style="53" customWidth="1"/>
    <col min="12804" max="12804" width="11.26953125" style="53" customWidth="1"/>
    <col min="12805" max="12805" width="10.26953125" style="53" customWidth="1"/>
    <col min="12806" max="12806" width="11.453125" style="53" customWidth="1"/>
    <col min="12807" max="12807" width="9.1796875" style="53"/>
    <col min="12808" max="12808" width="10.81640625" style="53" customWidth="1"/>
    <col min="12809" max="12809" width="11.7265625" style="53" customWidth="1"/>
    <col min="12810" max="12810" width="11.26953125" style="53" customWidth="1"/>
    <col min="12811" max="12811" width="25.7265625" style="53" bestFit="1" customWidth="1"/>
    <col min="12812" max="13056" width="9.1796875" style="53"/>
    <col min="13057" max="13057" width="4.453125" style="53" customWidth="1"/>
    <col min="13058" max="13058" width="38.7265625" style="53" customWidth="1"/>
    <col min="13059" max="13059" width="9.81640625" style="53" customWidth="1"/>
    <col min="13060" max="13060" width="11.26953125" style="53" customWidth="1"/>
    <col min="13061" max="13061" width="10.26953125" style="53" customWidth="1"/>
    <col min="13062" max="13062" width="11.453125" style="53" customWidth="1"/>
    <col min="13063" max="13063" width="9.1796875" style="53"/>
    <col min="13064" max="13064" width="10.81640625" style="53" customWidth="1"/>
    <col min="13065" max="13065" width="11.7265625" style="53" customWidth="1"/>
    <col min="13066" max="13066" width="11.26953125" style="53" customWidth="1"/>
    <col min="13067" max="13067" width="25.7265625" style="53" bestFit="1" customWidth="1"/>
    <col min="13068" max="13312" width="9.1796875" style="53"/>
    <col min="13313" max="13313" width="4.453125" style="53" customWidth="1"/>
    <col min="13314" max="13314" width="38.7265625" style="53" customWidth="1"/>
    <col min="13315" max="13315" width="9.81640625" style="53" customWidth="1"/>
    <col min="13316" max="13316" width="11.26953125" style="53" customWidth="1"/>
    <col min="13317" max="13317" width="10.26953125" style="53" customWidth="1"/>
    <col min="13318" max="13318" width="11.453125" style="53" customWidth="1"/>
    <col min="13319" max="13319" width="9.1796875" style="53"/>
    <col min="13320" max="13320" width="10.81640625" style="53" customWidth="1"/>
    <col min="13321" max="13321" width="11.7265625" style="53" customWidth="1"/>
    <col min="13322" max="13322" width="11.26953125" style="53" customWidth="1"/>
    <col min="13323" max="13323" width="25.7265625" style="53" bestFit="1" customWidth="1"/>
    <col min="13324" max="13568" width="9.1796875" style="53"/>
    <col min="13569" max="13569" width="4.453125" style="53" customWidth="1"/>
    <col min="13570" max="13570" width="38.7265625" style="53" customWidth="1"/>
    <col min="13571" max="13571" width="9.81640625" style="53" customWidth="1"/>
    <col min="13572" max="13572" width="11.26953125" style="53" customWidth="1"/>
    <col min="13573" max="13573" width="10.26953125" style="53" customWidth="1"/>
    <col min="13574" max="13574" width="11.453125" style="53" customWidth="1"/>
    <col min="13575" max="13575" width="9.1796875" style="53"/>
    <col min="13576" max="13576" width="10.81640625" style="53" customWidth="1"/>
    <col min="13577" max="13577" width="11.7265625" style="53" customWidth="1"/>
    <col min="13578" max="13578" width="11.26953125" style="53" customWidth="1"/>
    <col min="13579" max="13579" width="25.7265625" style="53" bestFit="1" customWidth="1"/>
    <col min="13580" max="13824" width="9.1796875" style="53"/>
    <col min="13825" max="13825" width="4.453125" style="53" customWidth="1"/>
    <col min="13826" max="13826" width="38.7265625" style="53" customWidth="1"/>
    <col min="13827" max="13827" width="9.81640625" style="53" customWidth="1"/>
    <col min="13828" max="13828" width="11.26953125" style="53" customWidth="1"/>
    <col min="13829" max="13829" width="10.26953125" style="53" customWidth="1"/>
    <col min="13830" max="13830" width="11.453125" style="53" customWidth="1"/>
    <col min="13831" max="13831" width="9.1796875" style="53"/>
    <col min="13832" max="13832" width="10.81640625" style="53" customWidth="1"/>
    <col min="13833" max="13833" width="11.7265625" style="53" customWidth="1"/>
    <col min="13834" max="13834" width="11.26953125" style="53" customWidth="1"/>
    <col min="13835" max="13835" width="25.7265625" style="53" bestFit="1" customWidth="1"/>
    <col min="13836" max="14080" width="9.1796875" style="53"/>
    <col min="14081" max="14081" width="4.453125" style="53" customWidth="1"/>
    <col min="14082" max="14082" width="38.7265625" style="53" customWidth="1"/>
    <col min="14083" max="14083" width="9.81640625" style="53" customWidth="1"/>
    <col min="14084" max="14084" width="11.26953125" style="53" customWidth="1"/>
    <col min="14085" max="14085" width="10.26953125" style="53" customWidth="1"/>
    <col min="14086" max="14086" width="11.453125" style="53" customWidth="1"/>
    <col min="14087" max="14087" width="9.1796875" style="53"/>
    <col min="14088" max="14088" width="10.81640625" style="53" customWidth="1"/>
    <col min="14089" max="14089" width="11.7265625" style="53" customWidth="1"/>
    <col min="14090" max="14090" width="11.26953125" style="53" customWidth="1"/>
    <col min="14091" max="14091" width="25.7265625" style="53" bestFit="1" customWidth="1"/>
    <col min="14092" max="14336" width="9.1796875" style="53"/>
    <col min="14337" max="14337" width="4.453125" style="53" customWidth="1"/>
    <col min="14338" max="14338" width="38.7265625" style="53" customWidth="1"/>
    <col min="14339" max="14339" width="9.81640625" style="53" customWidth="1"/>
    <col min="14340" max="14340" width="11.26953125" style="53" customWidth="1"/>
    <col min="14341" max="14341" width="10.26953125" style="53" customWidth="1"/>
    <col min="14342" max="14342" width="11.453125" style="53" customWidth="1"/>
    <col min="14343" max="14343" width="9.1796875" style="53"/>
    <col min="14344" max="14344" width="10.81640625" style="53" customWidth="1"/>
    <col min="14345" max="14345" width="11.7265625" style="53" customWidth="1"/>
    <col min="14346" max="14346" width="11.26953125" style="53" customWidth="1"/>
    <col min="14347" max="14347" width="25.7265625" style="53" bestFit="1" customWidth="1"/>
    <col min="14348" max="14592" width="9.1796875" style="53"/>
    <col min="14593" max="14593" width="4.453125" style="53" customWidth="1"/>
    <col min="14594" max="14594" width="38.7265625" style="53" customWidth="1"/>
    <col min="14595" max="14595" width="9.81640625" style="53" customWidth="1"/>
    <col min="14596" max="14596" width="11.26953125" style="53" customWidth="1"/>
    <col min="14597" max="14597" width="10.26953125" style="53" customWidth="1"/>
    <col min="14598" max="14598" width="11.453125" style="53" customWidth="1"/>
    <col min="14599" max="14599" width="9.1796875" style="53"/>
    <col min="14600" max="14600" width="10.81640625" style="53" customWidth="1"/>
    <col min="14601" max="14601" width="11.7265625" style="53" customWidth="1"/>
    <col min="14602" max="14602" width="11.26953125" style="53" customWidth="1"/>
    <col min="14603" max="14603" width="25.7265625" style="53" bestFit="1" customWidth="1"/>
    <col min="14604" max="14848" width="9.1796875" style="53"/>
    <col min="14849" max="14849" width="4.453125" style="53" customWidth="1"/>
    <col min="14850" max="14850" width="38.7265625" style="53" customWidth="1"/>
    <col min="14851" max="14851" width="9.81640625" style="53" customWidth="1"/>
    <col min="14852" max="14852" width="11.26953125" style="53" customWidth="1"/>
    <col min="14853" max="14853" width="10.26953125" style="53" customWidth="1"/>
    <col min="14854" max="14854" width="11.453125" style="53" customWidth="1"/>
    <col min="14855" max="14855" width="9.1796875" style="53"/>
    <col min="14856" max="14856" width="10.81640625" style="53" customWidth="1"/>
    <col min="14857" max="14857" width="11.7265625" style="53" customWidth="1"/>
    <col min="14858" max="14858" width="11.26953125" style="53" customWidth="1"/>
    <col min="14859" max="14859" width="25.7265625" style="53" bestFit="1" customWidth="1"/>
    <col min="14860" max="15104" width="9.1796875" style="53"/>
    <col min="15105" max="15105" width="4.453125" style="53" customWidth="1"/>
    <col min="15106" max="15106" width="38.7265625" style="53" customWidth="1"/>
    <col min="15107" max="15107" width="9.81640625" style="53" customWidth="1"/>
    <col min="15108" max="15108" width="11.26953125" style="53" customWidth="1"/>
    <col min="15109" max="15109" width="10.26953125" style="53" customWidth="1"/>
    <col min="15110" max="15110" width="11.453125" style="53" customWidth="1"/>
    <col min="15111" max="15111" width="9.1796875" style="53"/>
    <col min="15112" max="15112" width="10.81640625" style="53" customWidth="1"/>
    <col min="15113" max="15113" width="11.7265625" style="53" customWidth="1"/>
    <col min="15114" max="15114" width="11.26953125" style="53" customWidth="1"/>
    <col min="15115" max="15115" width="25.7265625" style="53" bestFit="1" customWidth="1"/>
    <col min="15116" max="15360" width="9.1796875" style="53"/>
    <col min="15361" max="15361" width="4.453125" style="53" customWidth="1"/>
    <col min="15362" max="15362" width="38.7265625" style="53" customWidth="1"/>
    <col min="15363" max="15363" width="9.81640625" style="53" customWidth="1"/>
    <col min="15364" max="15364" width="11.26953125" style="53" customWidth="1"/>
    <col min="15365" max="15365" width="10.26953125" style="53" customWidth="1"/>
    <col min="15366" max="15366" width="11.453125" style="53" customWidth="1"/>
    <col min="15367" max="15367" width="9.1796875" style="53"/>
    <col min="15368" max="15368" width="10.81640625" style="53" customWidth="1"/>
    <col min="15369" max="15369" width="11.7265625" style="53" customWidth="1"/>
    <col min="15370" max="15370" width="11.26953125" style="53" customWidth="1"/>
    <col min="15371" max="15371" width="25.7265625" style="53" bestFit="1" customWidth="1"/>
    <col min="15372" max="15616" width="9.1796875" style="53"/>
    <col min="15617" max="15617" width="4.453125" style="53" customWidth="1"/>
    <col min="15618" max="15618" width="38.7265625" style="53" customWidth="1"/>
    <col min="15619" max="15619" width="9.81640625" style="53" customWidth="1"/>
    <col min="15620" max="15620" width="11.26953125" style="53" customWidth="1"/>
    <col min="15621" max="15621" width="10.26953125" style="53" customWidth="1"/>
    <col min="15622" max="15622" width="11.453125" style="53" customWidth="1"/>
    <col min="15623" max="15623" width="9.1796875" style="53"/>
    <col min="15624" max="15624" width="10.81640625" style="53" customWidth="1"/>
    <col min="15625" max="15625" width="11.7265625" style="53" customWidth="1"/>
    <col min="15626" max="15626" width="11.26953125" style="53" customWidth="1"/>
    <col min="15627" max="15627" width="25.7265625" style="53" bestFit="1" customWidth="1"/>
    <col min="15628" max="15872" width="9.1796875" style="53"/>
    <col min="15873" max="15873" width="4.453125" style="53" customWidth="1"/>
    <col min="15874" max="15874" width="38.7265625" style="53" customWidth="1"/>
    <col min="15875" max="15875" width="9.81640625" style="53" customWidth="1"/>
    <col min="15876" max="15876" width="11.26953125" style="53" customWidth="1"/>
    <col min="15877" max="15877" width="10.26953125" style="53" customWidth="1"/>
    <col min="15878" max="15878" width="11.453125" style="53" customWidth="1"/>
    <col min="15879" max="15879" width="9.1796875" style="53"/>
    <col min="15880" max="15880" width="10.81640625" style="53" customWidth="1"/>
    <col min="15881" max="15881" width="11.7265625" style="53" customWidth="1"/>
    <col min="15882" max="15882" width="11.26953125" style="53" customWidth="1"/>
    <col min="15883" max="15883" width="25.7265625" style="53" bestFit="1" customWidth="1"/>
    <col min="15884" max="16128" width="9.1796875" style="53"/>
    <col min="16129" max="16129" width="4.453125" style="53" customWidth="1"/>
    <col min="16130" max="16130" width="38.7265625" style="53" customWidth="1"/>
    <col min="16131" max="16131" width="9.81640625" style="53" customWidth="1"/>
    <col min="16132" max="16132" width="11.26953125" style="53" customWidth="1"/>
    <col min="16133" max="16133" width="10.26953125" style="53" customWidth="1"/>
    <col min="16134" max="16134" width="11.453125" style="53" customWidth="1"/>
    <col min="16135" max="16135" width="9.1796875" style="53"/>
    <col min="16136" max="16136" width="10.81640625" style="53" customWidth="1"/>
    <col min="16137" max="16137" width="11.7265625" style="53" customWidth="1"/>
    <col min="16138" max="16138" width="11.26953125" style="53" customWidth="1"/>
    <col min="16139" max="16139" width="25.7265625" style="53" bestFit="1" customWidth="1"/>
    <col min="16140" max="16384" width="9.1796875" style="53"/>
  </cols>
  <sheetData>
    <row r="1" spans="1:11" ht="39" customHeight="1" x14ac:dyDescent="0.35">
      <c r="A1" s="264" t="s">
        <v>62</v>
      </c>
      <c r="B1" s="264"/>
      <c r="C1" s="264"/>
      <c r="D1" s="264"/>
      <c r="E1" s="264"/>
      <c r="F1" s="264"/>
      <c r="G1" s="264"/>
      <c r="H1" s="264"/>
      <c r="I1" s="264"/>
      <c r="J1" s="264"/>
    </row>
    <row r="2" spans="1:11" x14ac:dyDescent="0.35">
      <c r="A2" s="283"/>
      <c r="B2" s="283"/>
      <c r="C2" s="283"/>
      <c r="D2" s="283"/>
      <c r="E2" s="283"/>
      <c r="F2" s="283"/>
      <c r="G2" s="283"/>
      <c r="H2" s="283"/>
      <c r="I2" s="283"/>
      <c r="J2" s="283"/>
    </row>
    <row r="3" spans="1:11" ht="28.5" customHeight="1" x14ac:dyDescent="0.35">
      <c r="A3" s="51"/>
      <c r="B3" s="161"/>
      <c r="C3" s="161"/>
      <c r="D3" s="161"/>
      <c r="E3" s="161"/>
      <c r="F3" s="161"/>
      <c r="G3" s="161"/>
      <c r="H3" s="291" t="s">
        <v>71</v>
      </c>
      <c r="I3" s="291"/>
      <c r="J3" s="291"/>
    </row>
    <row r="4" spans="1:11" s="57" customFormat="1" ht="43.5" customHeight="1" x14ac:dyDescent="0.35">
      <c r="A4" s="286" t="s">
        <v>13</v>
      </c>
      <c r="B4" s="266" t="s">
        <v>4</v>
      </c>
      <c r="C4" s="269" t="s">
        <v>69</v>
      </c>
      <c r="D4" s="270"/>
      <c r="E4" s="271"/>
      <c r="F4" s="266" t="s">
        <v>4</v>
      </c>
      <c r="G4" s="269" t="s">
        <v>55</v>
      </c>
      <c r="H4" s="270"/>
      <c r="I4" s="271"/>
      <c r="J4" s="286" t="s">
        <v>6</v>
      </c>
      <c r="K4" s="227"/>
    </row>
    <row r="5" spans="1:11" s="48" customFormat="1" ht="49.5" x14ac:dyDescent="0.35">
      <c r="A5" s="290"/>
      <c r="B5" s="289"/>
      <c r="C5" s="157" t="s">
        <v>5</v>
      </c>
      <c r="D5" s="38" t="s">
        <v>16</v>
      </c>
      <c r="E5" s="38" t="s">
        <v>44</v>
      </c>
      <c r="F5" s="289"/>
      <c r="G5" s="157" t="s">
        <v>5</v>
      </c>
      <c r="H5" s="38" t="s">
        <v>16</v>
      </c>
      <c r="I5" s="38" t="s">
        <v>84</v>
      </c>
      <c r="J5" s="290"/>
      <c r="K5" s="228"/>
    </row>
    <row r="6" spans="1:11" s="48" customFormat="1" ht="84.75" customHeight="1" x14ac:dyDescent="0.35">
      <c r="A6" s="154">
        <v>2025</v>
      </c>
      <c r="B6" s="56" t="s">
        <v>51</v>
      </c>
      <c r="C6" s="155">
        <v>20</v>
      </c>
      <c r="D6" s="72" t="s">
        <v>63</v>
      </c>
      <c r="E6" s="89">
        <v>5.8</v>
      </c>
      <c r="F6" s="56" t="s">
        <v>51</v>
      </c>
      <c r="G6" s="155">
        <f>C6*114%</f>
        <v>22.799999999999997</v>
      </c>
      <c r="H6" s="72" t="s">
        <v>63</v>
      </c>
      <c r="I6" s="56">
        <f>(E6*114%)</f>
        <v>6.6119999999999992</v>
      </c>
      <c r="J6" s="89">
        <f>I6-E6</f>
        <v>0.81199999999999939</v>
      </c>
      <c r="K6" s="228"/>
    </row>
    <row r="7" spans="1:11" s="242" customFormat="1" ht="24" customHeight="1" x14ac:dyDescent="0.35">
      <c r="A7" s="162"/>
      <c r="B7" s="288" t="s">
        <v>70</v>
      </c>
      <c r="C7" s="288"/>
      <c r="D7" s="288"/>
      <c r="E7" s="288"/>
      <c r="F7" s="288"/>
      <c r="G7" s="288"/>
      <c r="H7" s="288"/>
      <c r="I7" s="288"/>
      <c r="J7" s="288"/>
      <c r="K7" s="241"/>
    </row>
    <row r="8" spans="1:11" s="219" customFormat="1" ht="24" customHeight="1" x14ac:dyDescent="0.35">
      <c r="A8" s="243"/>
      <c r="B8" s="244" t="s">
        <v>102</v>
      </c>
      <c r="C8" s="245"/>
      <c r="D8" s="245"/>
      <c r="E8" s="245"/>
      <c r="F8" s="245"/>
      <c r="G8" s="245"/>
      <c r="K8" s="246"/>
    </row>
    <row r="9" spans="1:11" x14ac:dyDescent="0.35">
      <c r="A9" s="48"/>
      <c r="B9" s="160"/>
    </row>
    <row r="10" spans="1:11" x14ac:dyDescent="0.35">
      <c r="A10" s="48"/>
      <c r="B10" s="160"/>
    </row>
    <row r="11" spans="1:11" x14ac:dyDescent="0.35">
      <c r="A11" s="48"/>
      <c r="B11" s="160"/>
    </row>
    <row r="12" spans="1:11" x14ac:dyDescent="0.35">
      <c r="A12" s="48"/>
      <c r="B12" s="160"/>
    </row>
    <row r="13" spans="1:11" x14ac:dyDescent="0.35">
      <c r="A13" s="48"/>
      <c r="B13" s="160"/>
    </row>
    <row r="14" spans="1:11" x14ac:dyDescent="0.35">
      <c r="A14" s="48"/>
      <c r="B14" s="36"/>
    </row>
  </sheetData>
  <mergeCells count="10">
    <mergeCell ref="B7:J7"/>
    <mergeCell ref="A1:J1"/>
    <mergeCell ref="C4:E4"/>
    <mergeCell ref="G4:I4"/>
    <mergeCell ref="A2:J2"/>
    <mergeCell ref="B4:B5"/>
    <mergeCell ref="J4:J5"/>
    <mergeCell ref="A4:A5"/>
    <mergeCell ref="F4:F5"/>
    <mergeCell ref="H3:J3"/>
  </mergeCells>
  <pageMargins left="0.36805555555555558" right="0.25" top="0.5" bottom="0"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view="pageLayout" topLeftCell="A7" zoomScaleNormal="100" workbookViewId="0">
      <selection activeCell="A7" sqref="A1:XFD1048576"/>
    </sheetView>
  </sheetViews>
  <sheetFormatPr defaultRowHeight="16.5" x14ac:dyDescent="0.35"/>
  <cols>
    <col min="1" max="1" width="4.81640625" style="57" customWidth="1"/>
    <col min="2" max="2" width="6.1796875" style="57" customWidth="1"/>
    <col min="3" max="3" width="15.7265625" style="53" customWidth="1"/>
    <col min="4" max="4" width="11.453125" style="237" customWidth="1"/>
    <col min="5" max="5" width="9.54296875" style="237" customWidth="1"/>
    <col min="6" max="6" width="13.36328125" style="237" customWidth="1"/>
    <col min="7" max="7" width="8.81640625" style="237" customWidth="1"/>
    <col min="8" max="8" width="11.26953125" style="237" customWidth="1"/>
    <col min="9" max="9" width="11.08984375" style="53" customWidth="1"/>
    <col min="10" max="10" width="11.36328125" style="53" customWidth="1"/>
    <col min="11" max="11" width="9.90625" style="53" customWidth="1"/>
    <col min="12" max="12" width="8.1796875" style="53" customWidth="1"/>
    <col min="13" max="13" width="6.81640625" style="53" customWidth="1"/>
    <col min="14" max="14" width="25.7265625" style="225" bestFit="1" customWidth="1"/>
    <col min="15" max="257" width="9.1796875" style="53"/>
    <col min="258" max="258" width="4.453125" style="53" customWidth="1"/>
    <col min="259" max="259" width="6.1796875" style="53" customWidth="1"/>
    <col min="260" max="260" width="21" style="53" customWidth="1"/>
    <col min="261" max="261" width="9.453125" style="53" customWidth="1"/>
    <col min="262" max="262" width="12.453125" style="53" customWidth="1"/>
    <col min="263" max="263" width="9.7265625" style="53" customWidth="1"/>
    <col min="264" max="264" width="14.1796875" style="53" customWidth="1"/>
    <col min="265" max="265" width="10.26953125" style="53" customWidth="1"/>
    <col min="266" max="266" width="9.1796875" style="53"/>
    <col min="267" max="267" width="10.81640625" style="53" customWidth="1"/>
    <col min="268" max="268" width="11" style="53" customWidth="1"/>
    <col min="269" max="269" width="6.81640625" style="53" customWidth="1"/>
    <col min="270" max="270" width="25.7265625" style="53" bestFit="1" customWidth="1"/>
    <col min="271" max="513" width="9.1796875" style="53"/>
    <col min="514" max="514" width="4.453125" style="53" customWidth="1"/>
    <col min="515" max="515" width="6.1796875" style="53" customWidth="1"/>
    <col min="516" max="516" width="21" style="53" customWidth="1"/>
    <col min="517" max="517" width="9.453125" style="53" customWidth="1"/>
    <col min="518" max="518" width="12.453125" style="53" customWidth="1"/>
    <col min="519" max="519" width="9.7265625" style="53" customWidth="1"/>
    <col min="520" max="520" width="14.1796875" style="53" customWidth="1"/>
    <col min="521" max="521" width="10.26953125" style="53" customWidth="1"/>
    <col min="522" max="522" width="9.1796875" style="53"/>
    <col min="523" max="523" width="10.81640625" style="53" customWidth="1"/>
    <col min="524" max="524" width="11" style="53" customWidth="1"/>
    <col min="525" max="525" width="6.81640625" style="53" customWidth="1"/>
    <col min="526" max="526" width="25.7265625" style="53" bestFit="1" customWidth="1"/>
    <col min="527" max="769" width="9.1796875" style="53"/>
    <col min="770" max="770" width="4.453125" style="53" customWidth="1"/>
    <col min="771" max="771" width="6.1796875" style="53" customWidth="1"/>
    <col min="772" max="772" width="21" style="53" customWidth="1"/>
    <col min="773" max="773" width="9.453125" style="53" customWidth="1"/>
    <col min="774" max="774" width="12.453125" style="53" customWidth="1"/>
    <col min="775" max="775" width="9.7265625" style="53" customWidth="1"/>
    <col min="776" max="776" width="14.1796875" style="53" customWidth="1"/>
    <col min="777" max="777" width="10.26953125" style="53" customWidth="1"/>
    <col min="778" max="778" width="9.1796875" style="53"/>
    <col min="779" max="779" width="10.81640625" style="53" customWidth="1"/>
    <col min="780" max="780" width="11" style="53" customWidth="1"/>
    <col min="781" max="781" width="6.81640625" style="53" customWidth="1"/>
    <col min="782" max="782" width="25.7265625" style="53" bestFit="1" customWidth="1"/>
    <col min="783" max="1025" width="9.1796875" style="53"/>
    <col min="1026" max="1026" width="4.453125" style="53" customWidth="1"/>
    <col min="1027" max="1027" width="6.1796875" style="53" customWidth="1"/>
    <col min="1028" max="1028" width="21" style="53" customWidth="1"/>
    <col min="1029" max="1029" width="9.453125" style="53" customWidth="1"/>
    <col min="1030" max="1030" width="12.453125" style="53" customWidth="1"/>
    <col min="1031" max="1031" width="9.7265625" style="53" customWidth="1"/>
    <col min="1032" max="1032" width="14.1796875" style="53" customWidth="1"/>
    <col min="1033" max="1033" width="10.26953125" style="53" customWidth="1"/>
    <col min="1034" max="1034" width="9.1796875" style="53"/>
    <col min="1035" max="1035" width="10.81640625" style="53" customWidth="1"/>
    <col min="1036" max="1036" width="11" style="53" customWidth="1"/>
    <col min="1037" max="1037" width="6.81640625" style="53" customWidth="1"/>
    <col min="1038" max="1038" width="25.7265625" style="53" bestFit="1" customWidth="1"/>
    <col min="1039" max="1281" width="9.1796875" style="53"/>
    <col min="1282" max="1282" width="4.453125" style="53" customWidth="1"/>
    <col min="1283" max="1283" width="6.1796875" style="53" customWidth="1"/>
    <col min="1284" max="1284" width="21" style="53" customWidth="1"/>
    <col min="1285" max="1285" width="9.453125" style="53" customWidth="1"/>
    <col min="1286" max="1286" width="12.453125" style="53" customWidth="1"/>
    <col min="1287" max="1287" width="9.7265625" style="53" customWidth="1"/>
    <col min="1288" max="1288" width="14.1796875" style="53" customWidth="1"/>
    <col min="1289" max="1289" width="10.26953125" style="53" customWidth="1"/>
    <col min="1290" max="1290" width="9.1796875" style="53"/>
    <col min="1291" max="1291" width="10.81640625" style="53" customWidth="1"/>
    <col min="1292" max="1292" width="11" style="53" customWidth="1"/>
    <col min="1293" max="1293" width="6.81640625" style="53" customWidth="1"/>
    <col min="1294" max="1294" width="25.7265625" style="53" bestFit="1" customWidth="1"/>
    <col min="1295" max="1537" width="9.1796875" style="53"/>
    <col min="1538" max="1538" width="4.453125" style="53" customWidth="1"/>
    <col min="1539" max="1539" width="6.1796875" style="53" customWidth="1"/>
    <col min="1540" max="1540" width="21" style="53" customWidth="1"/>
    <col min="1541" max="1541" width="9.453125" style="53" customWidth="1"/>
    <col min="1542" max="1542" width="12.453125" style="53" customWidth="1"/>
    <col min="1543" max="1543" width="9.7265625" style="53" customWidth="1"/>
    <col min="1544" max="1544" width="14.1796875" style="53" customWidth="1"/>
    <col min="1545" max="1545" width="10.26953125" style="53" customWidth="1"/>
    <col min="1546" max="1546" width="9.1796875" style="53"/>
    <col min="1547" max="1547" width="10.81640625" style="53" customWidth="1"/>
    <col min="1548" max="1548" width="11" style="53" customWidth="1"/>
    <col min="1549" max="1549" width="6.81640625" style="53" customWidth="1"/>
    <col min="1550" max="1550" width="25.7265625" style="53" bestFit="1" customWidth="1"/>
    <col min="1551" max="1793" width="9.1796875" style="53"/>
    <col min="1794" max="1794" width="4.453125" style="53" customWidth="1"/>
    <col min="1795" max="1795" width="6.1796875" style="53" customWidth="1"/>
    <col min="1796" max="1796" width="21" style="53" customWidth="1"/>
    <col min="1797" max="1797" width="9.453125" style="53" customWidth="1"/>
    <col min="1798" max="1798" width="12.453125" style="53" customWidth="1"/>
    <col min="1799" max="1799" width="9.7265625" style="53" customWidth="1"/>
    <col min="1800" max="1800" width="14.1796875" style="53" customWidth="1"/>
    <col min="1801" max="1801" width="10.26953125" style="53" customWidth="1"/>
    <col min="1802" max="1802" width="9.1796875" style="53"/>
    <col min="1803" max="1803" width="10.81640625" style="53" customWidth="1"/>
    <col min="1804" max="1804" width="11" style="53" customWidth="1"/>
    <col min="1805" max="1805" width="6.81640625" style="53" customWidth="1"/>
    <col min="1806" max="1806" width="25.7265625" style="53" bestFit="1" customWidth="1"/>
    <col min="1807" max="2049" width="9.1796875" style="53"/>
    <col min="2050" max="2050" width="4.453125" style="53" customWidth="1"/>
    <col min="2051" max="2051" width="6.1796875" style="53" customWidth="1"/>
    <col min="2052" max="2052" width="21" style="53" customWidth="1"/>
    <col min="2053" max="2053" width="9.453125" style="53" customWidth="1"/>
    <col min="2054" max="2054" width="12.453125" style="53" customWidth="1"/>
    <col min="2055" max="2055" width="9.7265625" style="53" customWidth="1"/>
    <col min="2056" max="2056" width="14.1796875" style="53" customWidth="1"/>
    <col min="2057" max="2057" width="10.26953125" style="53" customWidth="1"/>
    <col min="2058" max="2058" width="9.1796875" style="53"/>
    <col min="2059" max="2059" width="10.81640625" style="53" customWidth="1"/>
    <col min="2060" max="2060" width="11" style="53" customWidth="1"/>
    <col min="2061" max="2061" width="6.81640625" style="53" customWidth="1"/>
    <col min="2062" max="2062" width="25.7265625" style="53" bestFit="1" customWidth="1"/>
    <col min="2063" max="2305" width="9.1796875" style="53"/>
    <col min="2306" max="2306" width="4.453125" style="53" customWidth="1"/>
    <col min="2307" max="2307" width="6.1796875" style="53" customWidth="1"/>
    <col min="2308" max="2308" width="21" style="53" customWidth="1"/>
    <col min="2309" max="2309" width="9.453125" style="53" customWidth="1"/>
    <col min="2310" max="2310" width="12.453125" style="53" customWidth="1"/>
    <col min="2311" max="2311" width="9.7265625" style="53" customWidth="1"/>
    <col min="2312" max="2312" width="14.1796875" style="53" customWidth="1"/>
    <col min="2313" max="2313" width="10.26953125" style="53" customWidth="1"/>
    <col min="2314" max="2314" width="9.1796875" style="53"/>
    <col min="2315" max="2315" width="10.81640625" style="53" customWidth="1"/>
    <col min="2316" max="2316" width="11" style="53" customWidth="1"/>
    <col min="2317" max="2317" width="6.81640625" style="53" customWidth="1"/>
    <col min="2318" max="2318" width="25.7265625" style="53" bestFit="1" customWidth="1"/>
    <col min="2319" max="2561" width="9.1796875" style="53"/>
    <col min="2562" max="2562" width="4.453125" style="53" customWidth="1"/>
    <col min="2563" max="2563" width="6.1796875" style="53" customWidth="1"/>
    <col min="2564" max="2564" width="21" style="53" customWidth="1"/>
    <col min="2565" max="2565" width="9.453125" style="53" customWidth="1"/>
    <col min="2566" max="2566" width="12.453125" style="53" customWidth="1"/>
    <col min="2567" max="2567" width="9.7265625" style="53" customWidth="1"/>
    <col min="2568" max="2568" width="14.1796875" style="53" customWidth="1"/>
    <col min="2569" max="2569" width="10.26953125" style="53" customWidth="1"/>
    <col min="2570" max="2570" width="9.1796875" style="53"/>
    <col min="2571" max="2571" width="10.81640625" style="53" customWidth="1"/>
    <col min="2572" max="2572" width="11" style="53" customWidth="1"/>
    <col min="2573" max="2573" width="6.81640625" style="53" customWidth="1"/>
    <col min="2574" max="2574" width="25.7265625" style="53" bestFit="1" customWidth="1"/>
    <col min="2575" max="2817" width="9.1796875" style="53"/>
    <col min="2818" max="2818" width="4.453125" style="53" customWidth="1"/>
    <col min="2819" max="2819" width="6.1796875" style="53" customWidth="1"/>
    <col min="2820" max="2820" width="21" style="53" customWidth="1"/>
    <col min="2821" max="2821" width="9.453125" style="53" customWidth="1"/>
    <col min="2822" max="2822" width="12.453125" style="53" customWidth="1"/>
    <col min="2823" max="2823" width="9.7265625" style="53" customWidth="1"/>
    <col min="2824" max="2824" width="14.1796875" style="53" customWidth="1"/>
    <col min="2825" max="2825" width="10.26953125" style="53" customWidth="1"/>
    <col min="2826" max="2826" width="9.1796875" style="53"/>
    <col min="2827" max="2827" width="10.81640625" style="53" customWidth="1"/>
    <col min="2828" max="2828" width="11" style="53" customWidth="1"/>
    <col min="2829" max="2829" width="6.81640625" style="53" customWidth="1"/>
    <col min="2830" max="2830" width="25.7265625" style="53" bestFit="1" customWidth="1"/>
    <col min="2831" max="3073" width="9.1796875" style="53"/>
    <col min="3074" max="3074" width="4.453125" style="53" customWidth="1"/>
    <col min="3075" max="3075" width="6.1796875" style="53" customWidth="1"/>
    <col min="3076" max="3076" width="21" style="53" customWidth="1"/>
    <col min="3077" max="3077" width="9.453125" style="53" customWidth="1"/>
    <col min="3078" max="3078" width="12.453125" style="53" customWidth="1"/>
    <col min="3079" max="3079" width="9.7265625" style="53" customWidth="1"/>
    <col min="3080" max="3080" width="14.1796875" style="53" customWidth="1"/>
    <col min="3081" max="3081" width="10.26953125" style="53" customWidth="1"/>
    <col min="3082" max="3082" width="9.1796875" style="53"/>
    <col min="3083" max="3083" width="10.81640625" style="53" customWidth="1"/>
    <col min="3084" max="3084" width="11" style="53" customWidth="1"/>
    <col min="3085" max="3085" width="6.81640625" style="53" customWidth="1"/>
    <col min="3086" max="3086" width="25.7265625" style="53" bestFit="1" customWidth="1"/>
    <col min="3087" max="3329" width="9.1796875" style="53"/>
    <col min="3330" max="3330" width="4.453125" style="53" customWidth="1"/>
    <col min="3331" max="3331" width="6.1796875" style="53" customWidth="1"/>
    <col min="3332" max="3332" width="21" style="53" customWidth="1"/>
    <col min="3333" max="3333" width="9.453125" style="53" customWidth="1"/>
    <col min="3334" max="3334" width="12.453125" style="53" customWidth="1"/>
    <col min="3335" max="3335" width="9.7265625" style="53" customWidth="1"/>
    <col min="3336" max="3336" width="14.1796875" style="53" customWidth="1"/>
    <col min="3337" max="3337" width="10.26953125" style="53" customWidth="1"/>
    <col min="3338" max="3338" width="9.1796875" style="53"/>
    <col min="3339" max="3339" width="10.81640625" style="53" customWidth="1"/>
    <col min="3340" max="3340" width="11" style="53" customWidth="1"/>
    <col min="3341" max="3341" width="6.81640625" style="53" customWidth="1"/>
    <col min="3342" max="3342" width="25.7265625" style="53" bestFit="1" customWidth="1"/>
    <col min="3343" max="3585" width="9.1796875" style="53"/>
    <col min="3586" max="3586" width="4.453125" style="53" customWidth="1"/>
    <col min="3587" max="3587" width="6.1796875" style="53" customWidth="1"/>
    <col min="3588" max="3588" width="21" style="53" customWidth="1"/>
    <col min="3589" max="3589" width="9.453125" style="53" customWidth="1"/>
    <col min="3590" max="3590" width="12.453125" style="53" customWidth="1"/>
    <col min="3591" max="3591" width="9.7265625" style="53" customWidth="1"/>
    <col min="3592" max="3592" width="14.1796875" style="53" customWidth="1"/>
    <col min="3593" max="3593" width="10.26953125" style="53" customWidth="1"/>
    <col min="3594" max="3594" width="9.1796875" style="53"/>
    <col min="3595" max="3595" width="10.81640625" style="53" customWidth="1"/>
    <col min="3596" max="3596" width="11" style="53" customWidth="1"/>
    <col min="3597" max="3597" width="6.81640625" style="53" customWidth="1"/>
    <col min="3598" max="3598" width="25.7265625" style="53" bestFit="1" customWidth="1"/>
    <col min="3599" max="3841" width="9.1796875" style="53"/>
    <col min="3842" max="3842" width="4.453125" style="53" customWidth="1"/>
    <col min="3843" max="3843" width="6.1796875" style="53" customWidth="1"/>
    <col min="3844" max="3844" width="21" style="53" customWidth="1"/>
    <col min="3845" max="3845" width="9.453125" style="53" customWidth="1"/>
    <col min="3846" max="3846" width="12.453125" style="53" customWidth="1"/>
    <col min="3847" max="3847" width="9.7265625" style="53" customWidth="1"/>
    <col min="3848" max="3848" width="14.1796875" style="53" customWidth="1"/>
    <col min="3849" max="3849" width="10.26953125" style="53" customWidth="1"/>
    <col min="3850" max="3850" width="9.1796875" style="53"/>
    <col min="3851" max="3851" width="10.81640625" style="53" customWidth="1"/>
    <col min="3852" max="3852" width="11" style="53" customWidth="1"/>
    <col min="3853" max="3853" width="6.81640625" style="53" customWidth="1"/>
    <col min="3854" max="3854" width="25.7265625" style="53" bestFit="1" customWidth="1"/>
    <col min="3855" max="4097" width="9.1796875" style="53"/>
    <col min="4098" max="4098" width="4.453125" style="53" customWidth="1"/>
    <col min="4099" max="4099" width="6.1796875" style="53" customWidth="1"/>
    <col min="4100" max="4100" width="21" style="53" customWidth="1"/>
    <col min="4101" max="4101" width="9.453125" style="53" customWidth="1"/>
    <col min="4102" max="4102" width="12.453125" style="53" customWidth="1"/>
    <col min="4103" max="4103" width="9.7265625" style="53" customWidth="1"/>
    <col min="4104" max="4104" width="14.1796875" style="53" customWidth="1"/>
    <col min="4105" max="4105" width="10.26953125" style="53" customWidth="1"/>
    <col min="4106" max="4106" width="9.1796875" style="53"/>
    <col min="4107" max="4107" width="10.81640625" style="53" customWidth="1"/>
    <col min="4108" max="4108" width="11" style="53" customWidth="1"/>
    <col min="4109" max="4109" width="6.81640625" style="53" customWidth="1"/>
    <col min="4110" max="4110" width="25.7265625" style="53" bestFit="1" customWidth="1"/>
    <col min="4111" max="4353" width="9.1796875" style="53"/>
    <col min="4354" max="4354" width="4.453125" style="53" customWidth="1"/>
    <col min="4355" max="4355" width="6.1796875" style="53" customWidth="1"/>
    <col min="4356" max="4356" width="21" style="53" customWidth="1"/>
    <col min="4357" max="4357" width="9.453125" style="53" customWidth="1"/>
    <col min="4358" max="4358" width="12.453125" style="53" customWidth="1"/>
    <col min="4359" max="4359" width="9.7265625" style="53" customWidth="1"/>
    <col min="4360" max="4360" width="14.1796875" style="53" customWidth="1"/>
    <col min="4361" max="4361" width="10.26953125" style="53" customWidth="1"/>
    <col min="4362" max="4362" width="9.1796875" style="53"/>
    <col min="4363" max="4363" width="10.81640625" style="53" customWidth="1"/>
    <col min="4364" max="4364" width="11" style="53" customWidth="1"/>
    <col min="4365" max="4365" width="6.81640625" style="53" customWidth="1"/>
    <col min="4366" max="4366" width="25.7265625" style="53" bestFit="1" customWidth="1"/>
    <col min="4367" max="4609" width="9.1796875" style="53"/>
    <col min="4610" max="4610" width="4.453125" style="53" customWidth="1"/>
    <col min="4611" max="4611" width="6.1796875" style="53" customWidth="1"/>
    <col min="4612" max="4612" width="21" style="53" customWidth="1"/>
    <col min="4613" max="4613" width="9.453125" style="53" customWidth="1"/>
    <col min="4614" max="4614" width="12.453125" style="53" customWidth="1"/>
    <col min="4615" max="4615" width="9.7265625" style="53" customWidth="1"/>
    <col min="4616" max="4616" width="14.1796875" style="53" customWidth="1"/>
    <col min="4617" max="4617" width="10.26953125" style="53" customWidth="1"/>
    <col min="4618" max="4618" width="9.1796875" style="53"/>
    <col min="4619" max="4619" width="10.81640625" style="53" customWidth="1"/>
    <col min="4620" max="4620" width="11" style="53" customWidth="1"/>
    <col min="4621" max="4621" width="6.81640625" style="53" customWidth="1"/>
    <col min="4622" max="4622" width="25.7265625" style="53" bestFit="1" customWidth="1"/>
    <col min="4623" max="4865" width="9.1796875" style="53"/>
    <col min="4866" max="4866" width="4.453125" style="53" customWidth="1"/>
    <col min="4867" max="4867" width="6.1796875" style="53" customWidth="1"/>
    <col min="4868" max="4868" width="21" style="53" customWidth="1"/>
    <col min="4869" max="4869" width="9.453125" style="53" customWidth="1"/>
    <col min="4870" max="4870" width="12.453125" style="53" customWidth="1"/>
    <col min="4871" max="4871" width="9.7265625" style="53" customWidth="1"/>
    <col min="4872" max="4872" width="14.1796875" style="53" customWidth="1"/>
    <col min="4873" max="4873" width="10.26953125" style="53" customWidth="1"/>
    <col min="4874" max="4874" width="9.1796875" style="53"/>
    <col min="4875" max="4875" width="10.81640625" style="53" customWidth="1"/>
    <col min="4876" max="4876" width="11" style="53" customWidth="1"/>
    <col min="4877" max="4877" width="6.81640625" style="53" customWidth="1"/>
    <col min="4878" max="4878" width="25.7265625" style="53" bestFit="1" customWidth="1"/>
    <col min="4879" max="5121" width="9.1796875" style="53"/>
    <col min="5122" max="5122" width="4.453125" style="53" customWidth="1"/>
    <col min="5123" max="5123" width="6.1796875" style="53" customWidth="1"/>
    <col min="5124" max="5124" width="21" style="53" customWidth="1"/>
    <col min="5125" max="5125" width="9.453125" style="53" customWidth="1"/>
    <col min="5126" max="5126" width="12.453125" style="53" customWidth="1"/>
    <col min="5127" max="5127" width="9.7265625" style="53" customWidth="1"/>
    <col min="5128" max="5128" width="14.1796875" style="53" customWidth="1"/>
    <col min="5129" max="5129" width="10.26953125" style="53" customWidth="1"/>
    <col min="5130" max="5130" width="9.1796875" style="53"/>
    <col min="5131" max="5131" width="10.81640625" style="53" customWidth="1"/>
    <col min="5132" max="5132" width="11" style="53" customWidth="1"/>
    <col min="5133" max="5133" width="6.81640625" style="53" customWidth="1"/>
    <col min="5134" max="5134" width="25.7265625" style="53" bestFit="1" customWidth="1"/>
    <col min="5135" max="5377" width="9.1796875" style="53"/>
    <col min="5378" max="5378" width="4.453125" style="53" customWidth="1"/>
    <col min="5379" max="5379" width="6.1796875" style="53" customWidth="1"/>
    <col min="5380" max="5380" width="21" style="53" customWidth="1"/>
    <col min="5381" max="5381" width="9.453125" style="53" customWidth="1"/>
    <col min="5382" max="5382" width="12.453125" style="53" customWidth="1"/>
    <col min="5383" max="5383" width="9.7265625" style="53" customWidth="1"/>
    <col min="5384" max="5384" width="14.1796875" style="53" customWidth="1"/>
    <col min="5385" max="5385" width="10.26953125" style="53" customWidth="1"/>
    <col min="5386" max="5386" width="9.1796875" style="53"/>
    <col min="5387" max="5387" width="10.81640625" style="53" customWidth="1"/>
    <col min="5388" max="5388" width="11" style="53" customWidth="1"/>
    <col min="5389" max="5389" width="6.81640625" style="53" customWidth="1"/>
    <col min="5390" max="5390" width="25.7265625" style="53" bestFit="1" customWidth="1"/>
    <col min="5391" max="5633" width="9.1796875" style="53"/>
    <col min="5634" max="5634" width="4.453125" style="53" customWidth="1"/>
    <col min="5635" max="5635" width="6.1796875" style="53" customWidth="1"/>
    <col min="5636" max="5636" width="21" style="53" customWidth="1"/>
    <col min="5637" max="5637" width="9.453125" style="53" customWidth="1"/>
    <col min="5638" max="5638" width="12.453125" style="53" customWidth="1"/>
    <col min="5639" max="5639" width="9.7265625" style="53" customWidth="1"/>
    <col min="5640" max="5640" width="14.1796875" style="53" customWidth="1"/>
    <col min="5641" max="5641" width="10.26953125" style="53" customWidth="1"/>
    <col min="5642" max="5642" width="9.1796875" style="53"/>
    <col min="5643" max="5643" width="10.81640625" style="53" customWidth="1"/>
    <col min="5644" max="5644" width="11" style="53" customWidth="1"/>
    <col min="5645" max="5645" width="6.81640625" style="53" customWidth="1"/>
    <col min="5646" max="5646" width="25.7265625" style="53" bestFit="1" customWidth="1"/>
    <col min="5647" max="5889" width="9.1796875" style="53"/>
    <col min="5890" max="5890" width="4.453125" style="53" customWidth="1"/>
    <col min="5891" max="5891" width="6.1796875" style="53" customWidth="1"/>
    <col min="5892" max="5892" width="21" style="53" customWidth="1"/>
    <col min="5893" max="5893" width="9.453125" style="53" customWidth="1"/>
    <col min="5894" max="5894" width="12.453125" style="53" customWidth="1"/>
    <col min="5895" max="5895" width="9.7265625" style="53" customWidth="1"/>
    <col min="5896" max="5896" width="14.1796875" style="53" customWidth="1"/>
    <col min="5897" max="5897" width="10.26953125" style="53" customWidth="1"/>
    <col min="5898" max="5898" width="9.1796875" style="53"/>
    <col min="5899" max="5899" width="10.81640625" style="53" customWidth="1"/>
    <col min="5900" max="5900" width="11" style="53" customWidth="1"/>
    <col min="5901" max="5901" width="6.81640625" style="53" customWidth="1"/>
    <col min="5902" max="5902" width="25.7265625" style="53" bestFit="1" customWidth="1"/>
    <col min="5903" max="6145" width="9.1796875" style="53"/>
    <col min="6146" max="6146" width="4.453125" style="53" customWidth="1"/>
    <col min="6147" max="6147" width="6.1796875" style="53" customWidth="1"/>
    <col min="6148" max="6148" width="21" style="53" customWidth="1"/>
    <col min="6149" max="6149" width="9.453125" style="53" customWidth="1"/>
    <col min="6150" max="6150" width="12.453125" style="53" customWidth="1"/>
    <col min="6151" max="6151" width="9.7265625" style="53" customWidth="1"/>
    <col min="6152" max="6152" width="14.1796875" style="53" customWidth="1"/>
    <col min="6153" max="6153" width="10.26953125" style="53" customWidth="1"/>
    <col min="6154" max="6154" width="9.1796875" style="53"/>
    <col min="6155" max="6155" width="10.81640625" style="53" customWidth="1"/>
    <col min="6156" max="6156" width="11" style="53" customWidth="1"/>
    <col min="6157" max="6157" width="6.81640625" style="53" customWidth="1"/>
    <col min="6158" max="6158" width="25.7265625" style="53" bestFit="1" customWidth="1"/>
    <col min="6159" max="6401" width="9.1796875" style="53"/>
    <col min="6402" max="6402" width="4.453125" style="53" customWidth="1"/>
    <col min="6403" max="6403" width="6.1796875" style="53" customWidth="1"/>
    <col min="6404" max="6404" width="21" style="53" customWidth="1"/>
    <col min="6405" max="6405" width="9.453125" style="53" customWidth="1"/>
    <col min="6406" max="6406" width="12.453125" style="53" customWidth="1"/>
    <col min="6407" max="6407" width="9.7265625" style="53" customWidth="1"/>
    <col min="6408" max="6408" width="14.1796875" style="53" customWidth="1"/>
    <col min="6409" max="6409" width="10.26953125" style="53" customWidth="1"/>
    <col min="6410" max="6410" width="9.1796875" style="53"/>
    <col min="6411" max="6411" width="10.81640625" style="53" customWidth="1"/>
    <col min="6412" max="6412" width="11" style="53" customWidth="1"/>
    <col min="6413" max="6413" width="6.81640625" style="53" customWidth="1"/>
    <col min="6414" max="6414" width="25.7265625" style="53" bestFit="1" customWidth="1"/>
    <col min="6415" max="6657" width="9.1796875" style="53"/>
    <col min="6658" max="6658" width="4.453125" style="53" customWidth="1"/>
    <col min="6659" max="6659" width="6.1796875" style="53" customWidth="1"/>
    <col min="6660" max="6660" width="21" style="53" customWidth="1"/>
    <col min="6661" max="6661" width="9.453125" style="53" customWidth="1"/>
    <col min="6662" max="6662" width="12.453125" style="53" customWidth="1"/>
    <col min="6663" max="6663" width="9.7265625" style="53" customWidth="1"/>
    <col min="6664" max="6664" width="14.1796875" style="53" customWidth="1"/>
    <col min="6665" max="6665" width="10.26953125" style="53" customWidth="1"/>
    <col min="6666" max="6666" width="9.1796875" style="53"/>
    <col min="6667" max="6667" width="10.81640625" style="53" customWidth="1"/>
    <col min="6668" max="6668" width="11" style="53" customWidth="1"/>
    <col min="6669" max="6669" width="6.81640625" style="53" customWidth="1"/>
    <col min="6670" max="6670" width="25.7265625" style="53" bestFit="1" customWidth="1"/>
    <col min="6671" max="6913" width="9.1796875" style="53"/>
    <col min="6914" max="6914" width="4.453125" style="53" customWidth="1"/>
    <col min="6915" max="6915" width="6.1796875" style="53" customWidth="1"/>
    <col min="6916" max="6916" width="21" style="53" customWidth="1"/>
    <col min="6917" max="6917" width="9.453125" style="53" customWidth="1"/>
    <col min="6918" max="6918" width="12.453125" style="53" customWidth="1"/>
    <col min="6919" max="6919" width="9.7265625" style="53" customWidth="1"/>
    <col min="6920" max="6920" width="14.1796875" style="53" customWidth="1"/>
    <col min="6921" max="6921" width="10.26953125" style="53" customWidth="1"/>
    <col min="6922" max="6922" width="9.1796875" style="53"/>
    <col min="6923" max="6923" width="10.81640625" style="53" customWidth="1"/>
    <col min="6924" max="6924" width="11" style="53" customWidth="1"/>
    <col min="6925" max="6925" width="6.81640625" style="53" customWidth="1"/>
    <col min="6926" max="6926" width="25.7265625" style="53" bestFit="1" customWidth="1"/>
    <col min="6927" max="7169" width="9.1796875" style="53"/>
    <col min="7170" max="7170" width="4.453125" style="53" customWidth="1"/>
    <col min="7171" max="7171" width="6.1796875" style="53" customWidth="1"/>
    <col min="7172" max="7172" width="21" style="53" customWidth="1"/>
    <col min="7173" max="7173" width="9.453125" style="53" customWidth="1"/>
    <col min="7174" max="7174" width="12.453125" style="53" customWidth="1"/>
    <col min="7175" max="7175" width="9.7265625" style="53" customWidth="1"/>
    <col min="7176" max="7176" width="14.1796875" style="53" customWidth="1"/>
    <col min="7177" max="7177" width="10.26953125" style="53" customWidth="1"/>
    <col min="7178" max="7178" width="9.1796875" style="53"/>
    <col min="7179" max="7179" width="10.81640625" style="53" customWidth="1"/>
    <col min="7180" max="7180" width="11" style="53" customWidth="1"/>
    <col min="7181" max="7181" width="6.81640625" style="53" customWidth="1"/>
    <col min="7182" max="7182" width="25.7265625" style="53" bestFit="1" customWidth="1"/>
    <col min="7183" max="7425" width="9.1796875" style="53"/>
    <col min="7426" max="7426" width="4.453125" style="53" customWidth="1"/>
    <col min="7427" max="7427" width="6.1796875" style="53" customWidth="1"/>
    <col min="7428" max="7428" width="21" style="53" customWidth="1"/>
    <col min="7429" max="7429" width="9.453125" style="53" customWidth="1"/>
    <col min="7430" max="7430" width="12.453125" style="53" customWidth="1"/>
    <col min="7431" max="7431" width="9.7265625" style="53" customWidth="1"/>
    <col min="7432" max="7432" width="14.1796875" style="53" customWidth="1"/>
    <col min="7433" max="7433" width="10.26953125" style="53" customWidth="1"/>
    <col min="7434" max="7434" width="9.1796875" style="53"/>
    <col min="7435" max="7435" width="10.81640625" style="53" customWidth="1"/>
    <col min="7436" max="7436" width="11" style="53" customWidth="1"/>
    <col min="7437" max="7437" width="6.81640625" style="53" customWidth="1"/>
    <col min="7438" max="7438" width="25.7265625" style="53" bestFit="1" customWidth="1"/>
    <col min="7439" max="7681" width="9.1796875" style="53"/>
    <col min="7682" max="7682" width="4.453125" style="53" customWidth="1"/>
    <col min="7683" max="7683" width="6.1796875" style="53" customWidth="1"/>
    <col min="7684" max="7684" width="21" style="53" customWidth="1"/>
    <col min="7685" max="7685" width="9.453125" style="53" customWidth="1"/>
    <col min="7686" max="7686" width="12.453125" style="53" customWidth="1"/>
    <col min="7687" max="7687" width="9.7265625" style="53" customWidth="1"/>
    <col min="7688" max="7688" width="14.1796875" style="53" customWidth="1"/>
    <col min="7689" max="7689" width="10.26953125" style="53" customWidth="1"/>
    <col min="7690" max="7690" width="9.1796875" style="53"/>
    <col min="7691" max="7691" width="10.81640625" style="53" customWidth="1"/>
    <col min="7692" max="7692" width="11" style="53" customWidth="1"/>
    <col min="7693" max="7693" width="6.81640625" style="53" customWidth="1"/>
    <col min="7694" max="7694" width="25.7265625" style="53" bestFit="1" customWidth="1"/>
    <col min="7695" max="7937" width="9.1796875" style="53"/>
    <col min="7938" max="7938" width="4.453125" style="53" customWidth="1"/>
    <col min="7939" max="7939" width="6.1796875" style="53" customWidth="1"/>
    <col min="7940" max="7940" width="21" style="53" customWidth="1"/>
    <col min="7941" max="7941" width="9.453125" style="53" customWidth="1"/>
    <col min="7942" max="7942" width="12.453125" style="53" customWidth="1"/>
    <col min="7943" max="7943" width="9.7265625" style="53" customWidth="1"/>
    <col min="7944" max="7944" width="14.1796875" style="53" customWidth="1"/>
    <col min="7945" max="7945" width="10.26953125" style="53" customWidth="1"/>
    <col min="7946" max="7946" width="9.1796875" style="53"/>
    <col min="7947" max="7947" width="10.81640625" style="53" customWidth="1"/>
    <col min="7948" max="7948" width="11" style="53" customWidth="1"/>
    <col min="7949" max="7949" width="6.81640625" style="53" customWidth="1"/>
    <col min="7950" max="7950" width="25.7265625" style="53" bestFit="1" customWidth="1"/>
    <col min="7951" max="8193" width="9.1796875" style="53"/>
    <col min="8194" max="8194" width="4.453125" style="53" customWidth="1"/>
    <col min="8195" max="8195" width="6.1796875" style="53" customWidth="1"/>
    <col min="8196" max="8196" width="21" style="53" customWidth="1"/>
    <col min="8197" max="8197" width="9.453125" style="53" customWidth="1"/>
    <col min="8198" max="8198" width="12.453125" style="53" customWidth="1"/>
    <col min="8199" max="8199" width="9.7265625" style="53" customWidth="1"/>
    <col min="8200" max="8200" width="14.1796875" style="53" customWidth="1"/>
    <col min="8201" max="8201" width="10.26953125" style="53" customWidth="1"/>
    <col min="8202" max="8202" width="9.1796875" style="53"/>
    <col min="8203" max="8203" width="10.81640625" style="53" customWidth="1"/>
    <col min="8204" max="8204" width="11" style="53" customWidth="1"/>
    <col min="8205" max="8205" width="6.81640625" style="53" customWidth="1"/>
    <col min="8206" max="8206" width="25.7265625" style="53" bestFit="1" customWidth="1"/>
    <col min="8207" max="8449" width="9.1796875" style="53"/>
    <col min="8450" max="8450" width="4.453125" style="53" customWidth="1"/>
    <col min="8451" max="8451" width="6.1796875" style="53" customWidth="1"/>
    <col min="8452" max="8452" width="21" style="53" customWidth="1"/>
    <col min="8453" max="8453" width="9.453125" style="53" customWidth="1"/>
    <col min="8454" max="8454" width="12.453125" style="53" customWidth="1"/>
    <col min="8455" max="8455" width="9.7265625" style="53" customWidth="1"/>
    <col min="8456" max="8456" width="14.1796875" style="53" customWidth="1"/>
    <col min="8457" max="8457" width="10.26953125" style="53" customWidth="1"/>
    <col min="8458" max="8458" width="9.1796875" style="53"/>
    <col min="8459" max="8459" width="10.81640625" style="53" customWidth="1"/>
    <col min="8460" max="8460" width="11" style="53" customWidth="1"/>
    <col min="8461" max="8461" width="6.81640625" style="53" customWidth="1"/>
    <col min="8462" max="8462" width="25.7265625" style="53" bestFit="1" customWidth="1"/>
    <col min="8463" max="8705" width="9.1796875" style="53"/>
    <col min="8706" max="8706" width="4.453125" style="53" customWidth="1"/>
    <col min="8707" max="8707" width="6.1796875" style="53" customWidth="1"/>
    <col min="8708" max="8708" width="21" style="53" customWidth="1"/>
    <col min="8709" max="8709" width="9.453125" style="53" customWidth="1"/>
    <col min="8710" max="8710" width="12.453125" style="53" customWidth="1"/>
    <col min="8711" max="8711" width="9.7265625" style="53" customWidth="1"/>
    <col min="8712" max="8712" width="14.1796875" style="53" customWidth="1"/>
    <col min="8713" max="8713" width="10.26953125" style="53" customWidth="1"/>
    <col min="8714" max="8714" width="9.1796875" style="53"/>
    <col min="8715" max="8715" width="10.81640625" style="53" customWidth="1"/>
    <col min="8716" max="8716" width="11" style="53" customWidth="1"/>
    <col min="8717" max="8717" width="6.81640625" style="53" customWidth="1"/>
    <col min="8718" max="8718" width="25.7265625" style="53" bestFit="1" customWidth="1"/>
    <col min="8719" max="8961" width="9.1796875" style="53"/>
    <col min="8962" max="8962" width="4.453125" style="53" customWidth="1"/>
    <col min="8963" max="8963" width="6.1796875" style="53" customWidth="1"/>
    <col min="8964" max="8964" width="21" style="53" customWidth="1"/>
    <col min="8965" max="8965" width="9.453125" style="53" customWidth="1"/>
    <col min="8966" max="8966" width="12.453125" style="53" customWidth="1"/>
    <col min="8967" max="8967" width="9.7265625" style="53" customWidth="1"/>
    <col min="8968" max="8968" width="14.1796875" style="53" customWidth="1"/>
    <col min="8969" max="8969" width="10.26953125" style="53" customWidth="1"/>
    <col min="8970" max="8970" width="9.1796875" style="53"/>
    <col min="8971" max="8971" width="10.81640625" style="53" customWidth="1"/>
    <col min="8972" max="8972" width="11" style="53" customWidth="1"/>
    <col min="8973" max="8973" width="6.81640625" style="53" customWidth="1"/>
    <col min="8974" max="8974" width="25.7265625" style="53" bestFit="1" customWidth="1"/>
    <col min="8975" max="9217" width="9.1796875" style="53"/>
    <col min="9218" max="9218" width="4.453125" style="53" customWidth="1"/>
    <col min="9219" max="9219" width="6.1796875" style="53" customWidth="1"/>
    <col min="9220" max="9220" width="21" style="53" customWidth="1"/>
    <col min="9221" max="9221" width="9.453125" style="53" customWidth="1"/>
    <col min="9222" max="9222" width="12.453125" style="53" customWidth="1"/>
    <col min="9223" max="9223" width="9.7265625" style="53" customWidth="1"/>
    <col min="9224" max="9224" width="14.1796875" style="53" customWidth="1"/>
    <col min="9225" max="9225" width="10.26953125" style="53" customWidth="1"/>
    <col min="9226" max="9226" width="9.1796875" style="53"/>
    <col min="9227" max="9227" width="10.81640625" style="53" customWidth="1"/>
    <col min="9228" max="9228" width="11" style="53" customWidth="1"/>
    <col min="9229" max="9229" width="6.81640625" style="53" customWidth="1"/>
    <col min="9230" max="9230" width="25.7265625" style="53" bestFit="1" customWidth="1"/>
    <col min="9231" max="9473" width="9.1796875" style="53"/>
    <col min="9474" max="9474" width="4.453125" style="53" customWidth="1"/>
    <col min="9475" max="9475" width="6.1796875" style="53" customWidth="1"/>
    <col min="9476" max="9476" width="21" style="53" customWidth="1"/>
    <col min="9477" max="9477" width="9.453125" style="53" customWidth="1"/>
    <col min="9478" max="9478" width="12.453125" style="53" customWidth="1"/>
    <col min="9479" max="9479" width="9.7265625" style="53" customWidth="1"/>
    <col min="9480" max="9480" width="14.1796875" style="53" customWidth="1"/>
    <col min="9481" max="9481" width="10.26953125" style="53" customWidth="1"/>
    <col min="9482" max="9482" width="9.1796875" style="53"/>
    <col min="9483" max="9483" width="10.81640625" style="53" customWidth="1"/>
    <col min="9484" max="9484" width="11" style="53" customWidth="1"/>
    <col min="9485" max="9485" width="6.81640625" style="53" customWidth="1"/>
    <col min="9486" max="9486" width="25.7265625" style="53" bestFit="1" customWidth="1"/>
    <col min="9487" max="9729" width="9.1796875" style="53"/>
    <col min="9730" max="9730" width="4.453125" style="53" customWidth="1"/>
    <col min="9731" max="9731" width="6.1796875" style="53" customWidth="1"/>
    <col min="9732" max="9732" width="21" style="53" customWidth="1"/>
    <col min="9733" max="9733" width="9.453125" style="53" customWidth="1"/>
    <col min="9734" max="9734" width="12.453125" style="53" customWidth="1"/>
    <col min="9735" max="9735" width="9.7265625" style="53" customWidth="1"/>
    <col min="9736" max="9736" width="14.1796875" style="53" customWidth="1"/>
    <col min="9737" max="9737" width="10.26953125" style="53" customWidth="1"/>
    <col min="9738" max="9738" width="9.1796875" style="53"/>
    <col min="9739" max="9739" width="10.81640625" style="53" customWidth="1"/>
    <col min="9740" max="9740" width="11" style="53" customWidth="1"/>
    <col min="9741" max="9741" width="6.81640625" style="53" customWidth="1"/>
    <col min="9742" max="9742" width="25.7265625" style="53" bestFit="1" customWidth="1"/>
    <col min="9743" max="9985" width="9.1796875" style="53"/>
    <col min="9986" max="9986" width="4.453125" style="53" customWidth="1"/>
    <col min="9987" max="9987" width="6.1796875" style="53" customWidth="1"/>
    <col min="9988" max="9988" width="21" style="53" customWidth="1"/>
    <col min="9989" max="9989" width="9.453125" style="53" customWidth="1"/>
    <col min="9990" max="9990" width="12.453125" style="53" customWidth="1"/>
    <col min="9991" max="9991" width="9.7265625" style="53" customWidth="1"/>
    <col min="9992" max="9992" width="14.1796875" style="53" customWidth="1"/>
    <col min="9993" max="9993" width="10.26953125" style="53" customWidth="1"/>
    <col min="9994" max="9994" width="9.1796875" style="53"/>
    <col min="9995" max="9995" width="10.81640625" style="53" customWidth="1"/>
    <col min="9996" max="9996" width="11" style="53" customWidth="1"/>
    <col min="9997" max="9997" width="6.81640625" style="53" customWidth="1"/>
    <col min="9998" max="9998" width="25.7265625" style="53" bestFit="1" customWidth="1"/>
    <col min="9999" max="10241" width="9.1796875" style="53"/>
    <col min="10242" max="10242" width="4.453125" style="53" customWidth="1"/>
    <col min="10243" max="10243" width="6.1796875" style="53" customWidth="1"/>
    <col min="10244" max="10244" width="21" style="53" customWidth="1"/>
    <col min="10245" max="10245" width="9.453125" style="53" customWidth="1"/>
    <col min="10246" max="10246" width="12.453125" style="53" customWidth="1"/>
    <col min="10247" max="10247" width="9.7265625" style="53" customWidth="1"/>
    <col min="10248" max="10248" width="14.1796875" style="53" customWidth="1"/>
    <col min="10249" max="10249" width="10.26953125" style="53" customWidth="1"/>
    <col min="10250" max="10250" width="9.1796875" style="53"/>
    <col min="10251" max="10251" width="10.81640625" style="53" customWidth="1"/>
    <col min="10252" max="10252" width="11" style="53" customWidth="1"/>
    <col min="10253" max="10253" width="6.81640625" style="53" customWidth="1"/>
    <col min="10254" max="10254" width="25.7265625" style="53" bestFit="1" customWidth="1"/>
    <col min="10255" max="10497" width="9.1796875" style="53"/>
    <col min="10498" max="10498" width="4.453125" style="53" customWidth="1"/>
    <col min="10499" max="10499" width="6.1796875" style="53" customWidth="1"/>
    <col min="10500" max="10500" width="21" style="53" customWidth="1"/>
    <col min="10501" max="10501" width="9.453125" style="53" customWidth="1"/>
    <col min="10502" max="10502" width="12.453125" style="53" customWidth="1"/>
    <col min="10503" max="10503" width="9.7265625" style="53" customWidth="1"/>
    <col min="10504" max="10504" width="14.1796875" style="53" customWidth="1"/>
    <col min="10505" max="10505" width="10.26953125" style="53" customWidth="1"/>
    <col min="10506" max="10506" width="9.1796875" style="53"/>
    <col min="10507" max="10507" width="10.81640625" style="53" customWidth="1"/>
    <col min="10508" max="10508" width="11" style="53" customWidth="1"/>
    <col min="10509" max="10509" width="6.81640625" style="53" customWidth="1"/>
    <col min="10510" max="10510" width="25.7265625" style="53" bestFit="1" customWidth="1"/>
    <col min="10511" max="10753" width="9.1796875" style="53"/>
    <col min="10754" max="10754" width="4.453125" style="53" customWidth="1"/>
    <col min="10755" max="10755" width="6.1796875" style="53" customWidth="1"/>
    <col min="10756" max="10756" width="21" style="53" customWidth="1"/>
    <col min="10757" max="10757" width="9.453125" style="53" customWidth="1"/>
    <col min="10758" max="10758" width="12.453125" style="53" customWidth="1"/>
    <col min="10759" max="10759" width="9.7265625" style="53" customWidth="1"/>
    <col min="10760" max="10760" width="14.1796875" style="53" customWidth="1"/>
    <col min="10761" max="10761" width="10.26953125" style="53" customWidth="1"/>
    <col min="10762" max="10762" width="9.1796875" style="53"/>
    <col min="10763" max="10763" width="10.81640625" style="53" customWidth="1"/>
    <col min="10764" max="10764" width="11" style="53" customWidth="1"/>
    <col min="10765" max="10765" width="6.81640625" style="53" customWidth="1"/>
    <col min="10766" max="10766" width="25.7265625" style="53" bestFit="1" customWidth="1"/>
    <col min="10767" max="11009" width="9.1796875" style="53"/>
    <col min="11010" max="11010" width="4.453125" style="53" customWidth="1"/>
    <col min="11011" max="11011" width="6.1796875" style="53" customWidth="1"/>
    <col min="11012" max="11012" width="21" style="53" customWidth="1"/>
    <col min="11013" max="11013" width="9.453125" style="53" customWidth="1"/>
    <col min="11014" max="11014" width="12.453125" style="53" customWidth="1"/>
    <col min="11015" max="11015" width="9.7265625" style="53" customWidth="1"/>
    <col min="11016" max="11016" width="14.1796875" style="53" customWidth="1"/>
    <col min="11017" max="11017" width="10.26953125" style="53" customWidth="1"/>
    <col min="11018" max="11018" width="9.1796875" style="53"/>
    <col min="11019" max="11019" width="10.81640625" style="53" customWidth="1"/>
    <col min="11020" max="11020" width="11" style="53" customWidth="1"/>
    <col min="11021" max="11021" width="6.81640625" style="53" customWidth="1"/>
    <col min="11022" max="11022" width="25.7265625" style="53" bestFit="1" customWidth="1"/>
    <col min="11023" max="11265" width="9.1796875" style="53"/>
    <col min="11266" max="11266" width="4.453125" style="53" customWidth="1"/>
    <col min="11267" max="11267" width="6.1796875" style="53" customWidth="1"/>
    <col min="11268" max="11268" width="21" style="53" customWidth="1"/>
    <col min="11269" max="11269" width="9.453125" style="53" customWidth="1"/>
    <col min="11270" max="11270" width="12.453125" style="53" customWidth="1"/>
    <col min="11271" max="11271" width="9.7265625" style="53" customWidth="1"/>
    <col min="11272" max="11272" width="14.1796875" style="53" customWidth="1"/>
    <col min="11273" max="11273" width="10.26953125" style="53" customWidth="1"/>
    <col min="11274" max="11274" width="9.1796875" style="53"/>
    <col min="11275" max="11275" width="10.81640625" style="53" customWidth="1"/>
    <col min="11276" max="11276" width="11" style="53" customWidth="1"/>
    <col min="11277" max="11277" width="6.81640625" style="53" customWidth="1"/>
    <col min="11278" max="11278" width="25.7265625" style="53" bestFit="1" customWidth="1"/>
    <col min="11279" max="11521" width="9.1796875" style="53"/>
    <col min="11522" max="11522" width="4.453125" style="53" customWidth="1"/>
    <col min="11523" max="11523" width="6.1796875" style="53" customWidth="1"/>
    <col min="11524" max="11524" width="21" style="53" customWidth="1"/>
    <col min="11525" max="11525" width="9.453125" style="53" customWidth="1"/>
    <col min="11526" max="11526" width="12.453125" style="53" customWidth="1"/>
    <col min="11527" max="11527" width="9.7265625" style="53" customWidth="1"/>
    <col min="11528" max="11528" width="14.1796875" style="53" customWidth="1"/>
    <col min="11529" max="11529" width="10.26953125" style="53" customWidth="1"/>
    <col min="11530" max="11530" width="9.1796875" style="53"/>
    <col min="11531" max="11531" width="10.81640625" style="53" customWidth="1"/>
    <col min="11532" max="11532" width="11" style="53" customWidth="1"/>
    <col min="11533" max="11533" width="6.81640625" style="53" customWidth="1"/>
    <col min="11534" max="11534" width="25.7265625" style="53" bestFit="1" customWidth="1"/>
    <col min="11535" max="11777" width="9.1796875" style="53"/>
    <col min="11778" max="11778" width="4.453125" style="53" customWidth="1"/>
    <col min="11779" max="11779" width="6.1796875" style="53" customWidth="1"/>
    <col min="11780" max="11780" width="21" style="53" customWidth="1"/>
    <col min="11781" max="11781" width="9.453125" style="53" customWidth="1"/>
    <col min="11782" max="11782" width="12.453125" style="53" customWidth="1"/>
    <col min="11783" max="11783" width="9.7265625" style="53" customWidth="1"/>
    <col min="11784" max="11784" width="14.1796875" style="53" customWidth="1"/>
    <col min="11785" max="11785" width="10.26953125" style="53" customWidth="1"/>
    <col min="11786" max="11786" width="9.1796875" style="53"/>
    <col min="11787" max="11787" width="10.81640625" style="53" customWidth="1"/>
    <col min="11788" max="11788" width="11" style="53" customWidth="1"/>
    <col min="11789" max="11789" width="6.81640625" style="53" customWidth="1"/>
    <col min="11790" max="11790" width="25.7265625" style="53" bestFit="1" customWidth="1"/>
    <col min="11791" max="12033" width="9.1796875" style="53"/>
    <col min="12034" max="12034" width="4.453125" style="53" customWidth="1"/>
    <col min="12035" max="12035" width="6.1796875" style="53" customWidth="1"/>
    <col min="12036" max="12036" width="21" style="53" customWidth="1"/>
    <col min="12037" max="12037" width="9.453125" style="53" customWidth="1"/>
    <col min="12038" max="12038" width="12.453125" style="53" customWidth="1"/>
    <col min="12039" max="12039" width="9.7265625" style="53" customWidth="1"/>
    <col min="12040" max="12040" width="14.1796875" style="53" customWidth="1"/>
    <col min="12041" max="12041" width="10.26953125" style="53" customWidth="1"/>
    <col min="12042" max="12042" width="9.1796875" style="53"/>
    <col min="12043" max="12043" width="10.81640625" style="53" customWidth="1"/>
    <col min="12044" max="12044" width="11" style="53" customWidth="1"/>
    <col min="12045" max="12045" width="6.81640625" style="53" customWidth="1"/>
    <col min="12046" max="12046" width="25.7265625" style="53" bestFit="1" customWidth="1"/>
    <col min="12047" max="12289" width="9.1796875" style="53"/>
    <col min="12290" max="12290" width="4.453125" style="53" customWidth="1"/>
    <col min="12291" max="12291" width="6.1796875" style="53" customWidth="1"/>
    <col min="12292" max="12292" width="21" style="53" customWidth="1"/>
    <col min="12293" max="12293" width="9.453125" style="53" customWidth="1"/>
    <col min="12294" max="12294" width="12.453125" style="53" customWidth="1"/>
    <col min="12295" max="12295" width="9.7265625" style="53" customWidth="1"/>
    <col min="12296" max="12296" width="14.1796875" style="53" customWidth="1"/>
    <col min="12297" max="12297" width="10.26953125" style="53" customWidth="1"/>
    <col min="12298" max="12298" width="9.1796875" style="53"/>
    <col min="12299" max="12299" width="10.81640625" style="53" customWidth="1"/>
    <col min="12300" max="12300" width="11" style="53" customWidth="1"/>
    <col min="12301" max="12301" width="6.81640625" style="53" customWidth="1"/>
    <col min="12302" max="12302" width="25.7265625" style="53" bestFit="1" customWidth="1"/>
    <col min="12303" max="12545" width="9.1796875" style="53"/>
    <col min="12546" max="12546" width="4.453125" style="53" customWidth="1"/>
    <col min="12547" max="12547" width="6.1796875" style="53" customWidth="1"/>
    <col min="12548" max="12548" width="21" style="53" customWidth="1"/>
    <col min="12549" max="12549" width="9.453125" style="53" customWidth="1"/>
    <col min="12550" max="12550" width="12.453125" style="53" customWidth="1"/>
    <col min="12551" max="12551" width="9.7265625" style="53" customWidth="1"/>
    <col min="12552" max="12552" width="14.1796875" style="53" customWidth="1"/>
    <col min="12553" max="12553" width="10.26953125" style="53" customWidth="1"/>
    <col min="12554" max="12554" width="9.1796875" style="53"/>
    <col min="12555" max="12555" width="10.81640625" style="53" customWidth="1"/>
    <col min="12556" max="12556" width="11" style="53" customWidth="1"/>
    <col min="12557" max="12557" width="6.81640625" style="53" customWidth="1"/>
    <col min="12558" max="12558" width="25.7265625" style="53" bestFit="1" customWidth="1"/>
    <col min="12559" max="12801" width="9.1796875" style="53"/>
    <col min="12802" max="12802" width="4.453125" style="53" customWidth="1"/>
    <col min="12803" max="12803" width="6.1796875" style="53" customWidth="1"/>
    <col min="12804" max="12804" width="21" style="53" customWidth="1"/>
    <col min="12805" max="12805" width="9.453125" style="53" customWidth="1"/>
    <col min="12806" max="12806" width="12.453125" style="53" customWidth="1"/>
    <col min="12807" max="12807" width="9.7265625" style="53" customWidth="1"/>
    <col min="12808" max="12808" width="14.1796875" style="53" customWidth="1"/>
    <col min="12809" max="12809" width="10.26953125" style="53" customWidth="1"/>
    <col min="12810" max="12810" width="9.1796875" style="53"/>
    <col min="12811" max="12811" width="10.81640625" style="53" customWidth="1"/>
    <col min="12812" max="12812" width="11" style="53" customWidth="1"/>
    <col min="12813" max="12813" width="6.81640625" style="53" customWidth="1"/>
    <col min="12814" max="12814" width="25.7265625" style="53" bestFit="1" customWidth="1"/>
    <col min="12815" max="13057" width="9.1796875" style="53"/>
    <col min="13058" max="13058" width="4.453125" style="53" customWidth="1"/>
    <col min="13059" max="13059" width="6.1796875" style="53" customWidth="1"/>
    <col min="13060" max="13060" width="21" style="53" customWidth="1"/>
    <col min="13061" max="13061" width="9.453125" style="53" customWidth="1"/>
    <col min="13062" max="13062" width="12.453125" style="53" customWidth="1"/>
    <col min="13063" max="13063" width="9.7265625" style="53" customWidth="1"/>
    <col min="13064" max="13064" width="14.1796875" style="53" customWidth="1"/>
    <col min="13065" max="13065" width="10.26953125" style="53" customWidth="1"/>
    <col min="13066" max="13066" width="9.1796875" style="53"/>
    <col min="13067" max="13067" width="10.81640625" style="53" customWidth="1"/>
    <col min="13068" max="13068" width="11" style="53" customWidth="1"/>
    <col min="13069" max="13069" width="6.81640625" style="53" customWidth="1"/>
    <col min="13070" max="13070" width="25.7265625" style="53" bestFit="1" customWidth="1"/>
    <col min="13071" max="13313" width="9.1796875" style="53"/>
    <col min="13314" max="13314" width="4.453125" style="53" customWidth="1"/>
    <col min="13315" max="13315" width="6.1796875" style="53" customWidth="1"/>
    <col min="13316" max="13316" width="21" style="53" customWidth="1"/>
    <col min="13317" max="13317" width="9.453125" style="53" customWidth="1"/>
    <col min="13318" max="13318" width="12.453125" style="53" customWidth="1"/>
    <col min="13319" max="13319" width="9.7265625" style="53" customWidth="1"/>
    <col min="13320" max="13320" width="14.1796875" style="53" customWidth="1"/>
    <col min="13321" max="13321" width="10.26953125" style="53" customWidth="1"/>
    <col min="13322" max="13322" width="9.1796875" style="53"/>
    <col min="13323" max="13323" width="10.81640625" style="53" customWidth="1"/>
    <col min="13324" max="13324" width="11" style="53" customWidth="1"/>
    <col min="13325" max="13325" width="6.81640625" style="53" customWidth="1"/>
    <col min="13326" max="13326" width="25.7265625" style="53" bestFit="1" customWidth="1"/>
    <col min="13327" max="13569" width="9.1796875" style="53"/>
    <col min="13570" max="13570" width="4.453125" style="53" customWidth="1"/>
    <col min="13571" max="13571" width="6.1796875" style="53" customWidth="1"/>
    <col min="13572" max="13572" width="21" style="53" customWidth="1"/>
    <col min="13573" max="13573" width="9.453125" style="53" customWidth="1"/>
    <col min="13574" max="13574" width="12.453125" style="53" customWidth="1"/>
    <col min="13575" max="13575" width="9.7265625" style="53" customWidth="1"/>
    <col min="13576" max="13576" width="14.1796875" style="53" customWidth="1"/>
    <col min="13577" max="13577" width="10.26953125" style="53" customWidth="1"/>
    <col min="13578" max="13578" width="9.1796875" style="53"/>
    <col min="13579" max="13579" width="10.81640625" style="53" customWidth="1"/>
    <col min="13580" max="13580" width="11" style="53" customWidth="1"/>
    <col min="13581" max="13581" width="6.81640625" style="53" customWidth="1"/>
    <col min="13582" max="13582" width="25.7265625" style="53" bestFit="1" customWidth="1"/>
    <col min="13583" max="13825" width="9.1796875" style="53"/>
    <col min="13826" max="13826" width="4.453125" style="53" customWidth="1"/>
    <col min="13827" max="13827" width="6.1796875" style="53" customWidth="1"/>
    <col min="13828" max="13828" width="21" style="53" customWidth="1"/>
    <col min="13829" max="13829" width="9.453125" style="53" customWidth="1"/>
    <col min="13830" max="13830" width="12.453125" style="53" customWidth="1"/>
    <col min="13831" max="13831" width="9.7265625" style="53" customWidth="1"/>
    <col min="13832" max="13832" width="14.1796875" style="53" customWidth="1"/>
    <col min="13833" max="13833" width="10.26953125" style="53" customWidth="1"/>
    <col min="13834" max="13834" width="9.1796875" style="53"/>
    <col min="13835" max="13835" width="10.81640625" style="53" customWidth="1"/>
    <col min="13836" max="13836" width="11" style="53" customWidth="1"/>
    <col min="13837" max="13837" width="6.81640625" style="53" customWidth="1"/>
    <col min="13838" max="13838" width="25.7265625" style="53" bestFit="1" customWidth="1"/>
    <col min="13839" max="14081" width="9.1796875" style="53"/>
    <col min="14082" max="14082" width="4.453125" style="53" customWidth="1"/>
    <col min="14083" max="14083" width="6.1796875" style="53" customWidth="1"/>
    <col min="14084" max="14084" width="21" style="53" customWidth="1"/>
    <col min="14085" max="14085" width="9.453125" style="53" customWidth="1"/>
    <col min="14086" max="14086" width="12.453125" style="53" customWidth="1"/>
    <col min="14087" max="14087" width="9.7265625" style="53" customWidth="1"/>
    <col min="14088" max="14088" width="14.1796875" style="53" customWidth="1"/>
    <col min="14089" max="14089" width="10.26953125" style="53" customWidth="1"/>
    <col min="14090" max="14090" width="9.1796875" style="53"/>
    <col min="14091" max="14091" width="10.81640625" style="53" customWidth="1"/>
    <col min="14092" max="14092" width="11" style="53" customWidth="1"/>
    <col min="14093" max="14093" width="6.81640625" style="53" customWidth="1"/>
    <col min="14094" max="14094" width="25.7265625" style="53" bestFit="1" customWidth="1"/>
    <col min="14095" max="14337" width="9.1796875" style="53"/>
    <col min="14338" max="14338" width="4.453125" style="53" customWidth="1"/>
    <col min="14339" max="14339" width="6.1796875" style="53" customWidth="1"/>
    <col min="14340" max="14340" width="21" style="53" customWidth="1"/>
    <col min="14341" max="14341" width="9.453125" style="53" customWidth="1"/>
    <col min="14342" max="14342" width="12.453125" style="53" customWidth="1"/>
    <col min="14343" max="14343" width="9.7265625" style="53" customWidth="1"/>
    <col min="14344" max="14344" width="14.1796875" style="53" customWidth="1"/>
    <col min="14345" max="14345" width="10.26953125" style="53" customWidth="1"/>
    <col min="14346" max="14346" width="9.1796875" style="53"/>
    <col min="14347" max="14347" width="10.81640625" style="53" customWidth="1"/>
    <col min="14348" max="14348" width="11" style="53" customWidth="1"/>
    <col min="14349" max="14349" width="6.81640625" style="53" customWidth="1"/>
    <col min="14350" max="14350" width="25.7265625" style="53" bestFit="1" customWidth="1"/>
    <col min="14351" max="14593" width="9.1796875" style="53"/>
    <col min="14594" max="14594" width="4.453125" style="53" customWidth="1"/>
    <col min="14595" max="14595" width="6.1796875" style="53" customWidth="1"/>
    <col min="14596" max="14596" width="21" style="53" customWidth="1"/>
    <col min="14597" max="14597" width="9.453125" style="53" customWidth="1"/>
    <col min="14598" max="14598" width="12.453125" style="53" customWidth="1"/>
    <col min="14599" max="14599" width="9.7265625" style="53" customWidth="1"/>
    <col min="14600" max="14600" width="14.1796875" style="53" customWidth="1"/>
    <col min="14601" max="14601" width="10.26953125" style="53" customWidth="1"/>
    <col min="14602" max="14602" width="9.1796875" style="53"/>
    <col min="14603" max="14603" width="10.81640625" style="53" customWidth="1"/>
    <col min="14604" max="14604" width="11" style="53" customWidth="1"/>
    <col min="14605" max="14605" width="6.81640625" style="53" customWidth="1"/>
    <col min="14606" max="14606" width="25.7265625" style="53" bestFit="1" customWidth="1"/>
    <col min="14607" max="14849" width="9.1796875" style="53"/>
    <col min="14850" max="14850" width="4.453125" style="53" customWidth="1"/>
    <col min="14851" max="14851" width="6.1796875" style="53" customWidth="1"/>
    <col min="14852" max="14852" width="21" style="53" customWidth="1"/>
    <col min="14853" max="14853" width="9.453125" style="53" customWidth="1"/>
    <col min="14854" max="14854" width="12.453125" style="53" customWidth="1"/>
    <col min="14855" max="14855" width="9.7265625" style="53" customWidth="1"/>
    <col min="14856" max="14856" width="14.1796875" style="53" customWidth="1"/>
    <col min="14857" max="14857" width="10.26953125" style="53" customWidth="1"/>
    <col min="14858" max="14858" width="9.1796875" style="53"/>
    <col min="14859" max="14859" width="10.81640625" style="53" customWidth="1"/>
    <col min="14860" max="14860" width="11" style="53" customWidth="1"/>
    <col min="14861" max="14861" width="6.81640625" style="53" customWidth="1"/>
    <col min="14862" max="14862" width="25.7265625" style="53" bestFit="1" customWidth="1"/>
    <col min="14863" max="15105" width="9.1796875" style="53"/>
    <col min="15106" max="15106" width="4.453125" style="53" customWidth="1"/>
    <col min="15107" max="15107" width="6.1796875" style="53" customWidth="1"/>
    <col min="15108" max="15108" width="21" style="53" customWidth="1"/>
    <col min="15109" max="15109" width="9.453125" style="53" customWidth="1"/>
    <col min="15110" max="15110" width="12.453125" style="53" customWidth="1"/>
    <col min="15111" max="15111" width="9.7265625" style="53" customWidth="1"/>
    <col min="15112" max="15112" width="14.1796875" style="53" customWidth="1"/>
    <col min="15113" max="15113" width="10.26953125" style="53" customWidth="1"/>
    <col min="15114" max="15114" width="9.1796875" style="53"/>
    <col min="15115" max="15115" width="10.81640625" style="53" customWidth="1"/>
    <col min="15116" max="15116" width="11" style="53" customWidth="1"/>
    <col min="15117" max="15117" width="6.81640625" style="53" customWidth="1"/>
    <col min="15118" max="15118" width="25.7265625" style="53" bestFit="1" customWidth="1"/>
    <col min="15119" max="15361" width="9.1796875" style="53"/>
    <col min="15362" max="15362" width="4.453125" style="53" customWidth="1"/>
    <col min="15363" max="15363" width="6.1796875" style="53" customWidth="1"/>
    <col min="15364" max="15364" width="21" style="53" customWidth="1"/>
    <col min="15365" max="15365" width="9.453125" style="53" customWidth="1"/>
    <col min="15366" max="15366" width="12.453125" style="53" customWidth="1"/>
    <col min="15367" max="15367" width="9.7265625" style="53" customWidth="1"/>
    <col min="15368" max="15368" width="14.1796875" style="53" customWidth="1"/>
    <col min="15369" max="15369" width="10.26953125" style="53" customWidth="1"/>
    <col min="15370" max="15370" width="9.1796875" style="53"/>
    <col min="15371" max="15371" width="10.81640625" style="53" customWidth="1"/>
    <col min="15372" max="15372" width="11" style="53" customWidth="1"/>
    <col min="15373" max="15373" width="6.81640625" style="53" customWidth="1"/>
    <col min="15374" max="15374" width="25.7265625" style="53" bestFit="1" customWidth="1"/>
    <col min="15375" max="15617" width="9.1796875" style="53"/>
    <col min="15618" max="15618" width="4.453125" style="53" customWidth="1"/>
    <col min="15619" max="15619" width="6.1796875" style="53" customWidth="1"/>
    <col min="15620" max="15620" width="21" style="53" customWidth="1"/>
    <col min="15621" max="15621" width="9.453125" style="53" customWidth="1"/>
    <col min="15622" max="15622" width="12.453125" style="53" customWidth="1"/>
    <col min="15623" max="15623" width="9.7265625" style="53" customWidth="1"/>
    <col min="15624" max="15624" width="14.1796875" style="53" customWidth="1"/>
    <col min="15625" max="15625" width="10.26953125" style="53" customWidth="1"/>
    <col min="15626" max="15626" width="9.1796875" style="53"/>
    <col min="15627" max="15627" width="10.81640625" style="53" customWidth="1"/>
    <col min="15628" max="15628" width="11" style="53" customWidth="1"/>
    <col min="15629" max="15629" width="6.81640625" style="53" customWidth="1"/>
    <col min="15630" max="15630" width="25.7265625" style="53" bestFit="1" customWidth="1"/>
    <col min="15631" max="15873" width="9.1796875" style="53"/>
    <col min="15874" max="15874" width="4.453125" style="53" customWidth="1"/>
    <col min="15875" max="15875" width="6.1796875" style="53" customWidth="1"/>
    <col min="15876" max="15876" width="21" style="53" customWidth="1"/>
    <col min="15877" max="15877" width="9.453125" style="53" customWidth="1"/>
    <col min="15878" max="15878" width="12.453125" style="53" customWidth="1"/>
    <col min="15879" max="15879" width="9.7265625" style="53" customWidth="1"/>
    <col min="15880" max="15880" width="14.1796875" style="53" customWidth="1"/>
    <col min="15881" max="15881" width="10.26953125" style="53" customWidth="1"/>
    <col min="15882" max="15882" width="9.1796875" style="53"/>
    <col min="15883" max="15883" width="10.81640625" style="53" customWidth="1"/>
    <col min="15884" max="15884" width="11" style="53" customWidth="1"/>
    <col min="15885" max="15885" width="6.81640625" style="53" customWidth="1"/>
    <col min="15886" max="15886" width="25.7265625" style="53" bestFit="1" customWidth="1"/>
    <col min="15887" max="16129" width="9.1796875" style="53"/>
    <col min="16130" max="16130" width="4.453125" style="53" customWidth="1"/>
    <col min="16131" max="16131" width="6.1796875" style="53" customWidth="1"/>
    <col min="16132" max="16132" width="21" style="53" customWidth="1"/>
    <col min="16133" max="16133" width="9.453125" style="53" customWidth="1"/>
    <col min="16134" max="16134" width="12.453125" style="53" customWidth="1"/>
    <col min="16135" max="16135" width="9.7265625" style="53" customWidth="1"/>
    <col min="16136" max="16136" width="14.1796875" style="53" customWidth="1"/>
    <col min="16137" max="16137" width="10.26953125" style="53" customWidth="1"/>
    <col min="16138" max="16138" width="9.1796875" style="53"/>
    <col min="16139" max="16139" width="10.81640625" style="53" customWidth="1"/>
    <col min="16140" max="16140" width="11" style="53" customWidth="1"/>
    <col min="16141" max="16141" width="6.81640625" style="53" customWidth="1"/>
    <col min="16142" max="16142" width="25.7265625" style="53" bestFit="1" customWidth="1"/>
    <col min="16143" max="16384" width="9.1796875" style="53"/>
  </cols>
  <sheetData>
    <row r="1" spans="1:14" ht="24" customHeight="1" x14ac:dyDescent="0.35">
      <c r="A1" s="264" t="s">
        <v>41</v>
      </c>
      <c r="B1" s="264"/>
      <c r="C1" s="264"/>
      <c r="D1" s="264"/>
      <c r="E1" s="264"/>
      <c r="F1" s="264"/>
      <c r="G1" s="264"/>
      <c r="H1" s="264"/>
      <c r="I1" s="264"/>
      <c r="J1" s="264"/>
      <c r="K1" s="264"/>
      <c r="L1" s="264"/>
      <c r="M1" s="264"/>
    </row>
    <row r="2" spans="1:14" x14ac:dyDescent="0.35">
      <c r="A2" s="50"/>
      <c r="B2" s="50"/>
      <c r="C2" s="50"/>
      <c r="D2" s="50"/>
      <c r="E2" s="50"/>
      <c r="F2" s="50"/>
      <c r="G2" s="50"/>
      <c r="H2" s="50"/>
      <c r="I2" s="50"/>
      <c r="J2" s="50"/>
      <c r="K2" s="302" t="s">
        <v>71</v>
      </c>
      <c r="L2" s="302"/>
      <c r="M2" s="302"/>
    </row>
    <row r="3" spans="1:14" ht="21.75" customHeight="1" x14ac:dyDescent="0.35">
      <c r="A3" s="51"/>
      <c r="B3" s="52" t="s">
        <v>8</v>
      </c>
      <c r="D3" s="161"/>
      <c r="E3" s="161"/>
      <c r="F3" s="161"/>
      <c r="G3" s="161"/>
      <c r="H3" s="161"/>
      <c r="I3" s="161"/>
      <c r="K3" s="153"/>
      <c r="L3" s="153"/>
    </row>
    <row r="4" spans="1:14" s="57" customFormat="1" ht="49.5" customHeight="1" x14ac:dyDescent="0.35">
      <c r="A4" s="265" t="s">
        <v>25</v>
      </c>
      <c r="B4" s="296" t="s">
        <v>4</v>
      </c>
      <c r="C4" s="297"/>
      <c r="D4" s="269" t="s">
        <v>69</v>
      </c>
      <c r="E4" s="270"/>
      <c r="F4" s="270"/>
      <c r="G4" s="271"/>
      <c r="H4" s="269" t="s">
        <v>55</v>
      </c>
      <c r="I4" s="270"/>
      <c r="J4" s="270"/>
      <c r="K4" s="271"/>
      <c r="L4" s="303" t="s">
        <v>6</v>
      </c>
      <c r="M4" s="304"/>
      <c r="N4" s="227"/>
    </row>
    <row r="5" spans="1:14" s="48" customFormat="1" ht="87.75" customHeight="1" x14ac:dyDescent="0.35">
      <c r="A5" s="265"/>
      <c r="B5" s="298"/>
      <c r="C5" s="299"/>
      <c r="D5" s="157" t="s">
        <v>9</v>
      </c>
      <c r="E5" s="157" t="s">
        <v>15</v>
      </c>
      <c r="F5" s="158" t="s">
        <v>11</v>
      </c>
      <c r="G5" s="69" t="s">
        <v>44</v>
      </c>
      <c r="H5" s="155" t="s">
        <v>9</v>
      </c>
      <c r="I5" s="155" t="s">
        <v>33</v>
      </c>
      <c r="J5" s="155" t="s">
        <v>64</v>
      </c>
      <c r="K5" s="155" t="s">
        <v>1</v>
      </c>
      <c r="L5" s="305"/>
      <c r="M5" s="306"/>
      <c r="N5" s="228"/>
    </row>
    <row r="6" spans="1:14" s="48" customFormat="1" ht="56.25" customHeight="1" x14ac:dyDescent="0.35">
      <c r="A6" s="37">
        <v>1</v>
      </c>
      <c r="B6" s="292" t="s">
        <v>51</v>
      </c>
      <c r="C6" s="293"/>
      <c r="D6" s="170">
        <v>2</v>
      </c>
      <c r="E6" s="170">
        <v>0.23</v>
      </c>
      <c r="F6" s="170">
        <v>10</v>
      </c>
      <c r="G6" s="171">
        <f>D6*E6*F6</f>
        <v>4.6000000000000005</v>
      </c>
      <c r="H6" s="170">
        <v>2</v>
      </c>
      <c r="I6" s="170">
        <v>0.23</v>
      </c>
      <c r="J6" s="170">
        <v>10</v>
      </c>
      <c r="K6" s="171">
        <f>H6*I6*J6</f>
        <v>4.6000000000000005</v>
      </c>
      <c r="L6" s="307">
        <f>K6-G6</f>
        <v>0</v>
      </c>
      <c r="M6" s="308"/>
      <c r="N6" s="228"/>
    </row>
    <row r="7" spans="1:14" s="239" customFormat="1" ht="22.5" customHeight="1" x14ac:dyDescent="0.35">
      <c r="A7" s="90"/>
      <c r="B7" s="294" t="s">
        <v>2</v>
      </c>
      <c r="C7" s="295"/>
      <c r="D7" s="91"/>
      <c r="E7" s="91"/>
      <c r="F7" s="91"/>
      <c r="G7" s="91">
        <f>G6</f>
        <v>4.6000000000000005</v>
      </c>
      <c r="H7" s="91"/>
      <c r="I7" s="91"/>
      <c r="J7" s="91"/>
      <c r="K7" s="91">
        <f>K6</f>
        <v>4.6000000000000005</v>
      </c>
      <c r="L7" s="294">
        <f>K7-G7</f>
        <v>0</v>
      </c>
      <c r="M7" s="295"/>
    </row>
    <row r="8" spans="1:14" s="36" customFormat="1" ht="29.5" customHeight="1" x14ac:dyDescent="0.35">
      <c r="A8" s="57"/>
      <c r="B8" s="148" t="s">
        <v>12</v>
      </c>
      <c r="C8" s="148"/>
      <c r="D8" s="48"/>
      <c r="E8" s="160"/>
      <c r="F8" s="160"/>
      <c r="G8" s="160"/>
      <c r="H8" s="160"/>
      <c r="I8" s="276"/>
      <c r="J8" s="276"/>
      <c r="K8" s="276"/>
      <c r="L8" s="276"/>
      <c r="M8" s="276"/>
      <c r="N8" s="35"/>
    </row>
    <row r="9" spans="1:14" s="36" customFormat="1" ht="40.25" customHeight="1" x14ac:dyDescent="0.35">
      <c r="A9" s="265" t="s">
        <v>25</v>
      </c>
      <c r="B9" s="296" t="s">
        <v>4</v>
      </c>
      <c r="C9" s="297"/>
      <c r="D9" s="269" t="s">
        <v>69</v>
      </c>
      <c r="E9" s="270"/>
      <c r="F9" s="270"/>
      <c r="G9" s="271"/>
      <c r="H9" s="265" t="s">
        <v>65</v>
      </c>
      <c r="I9" s="265"/>
      <c r="J9" s="265"/>
      <c r="K9" s="265"/>
      <c r="L9" s="265" t="s">
        <v>6</v>
      </c>
      <c r="M9" s="265" t="s">
        <v>78</v>
      </c>
      <c r="N9" s="35"/>
    </row>
    <row r="10" spans="1:14" s="36" customFormat="1" ht="66" customHeight="1" x14ac:dyDescent="0.35">
      <c r="A10" s="265"/>
      <c r="B10" s="298"/>
      <c r="C10" s="299"/>
      <c r="D10" s="157" t="s">
        <v>9</v>
      </c>
      <c r="E10" s="277" t="s">
        <v>10</v>
      </c>
      <c r="F10" s="279"/>
      <c r="G10" s="69" t="s">
        <v>44</v>
      </c>
      <c r="H10" s="155" t="s">
        <v>9</v>
      </c>
      <c r="I10" s="277" t="s">
        <v>34</v>
      </c>
      <c r="J10" s="279"/>
      <c r="K10" s="155" t="s">
        <v>1</v>
      </c>
      <c r="L10" s="265"/>
      <c r="M10" s="265"/>
      <c r="N10" s="35"/>
    </row>
    <row r="11" spans="1:14" s="36" customFormat="1" ht="33" customHeight="1" x14ac:dyDescent="0.35">
      <c r="A11" s="37">
        <v>1</v>
      </c>
      <c r="B11" s="300" t="s">
        <v>106</v>
      </c>
      <c r="C11" s="301"/>
      <c r="D11" s="157">
        <v>9</v>
      </c>
      <c r="E11" s="277">
        <v>10</v>
      </c>
      <c r="F11" s="279"/>
      <c r="G11" s="157">
        <f>D11*E11</f>
        <v>90</v>
      </c>
      <c r="H11" s="157">
        <v>10</v>
      </c>
      <c r="I11" s="277">
        <v>10</v>
      </c>
      <c r="J11" s="279"/>
      <c r="K11" s="157">
        <f>H11*I11</f>
        <v>100</v>
      </c>
      <c r="L11" s="155">
        <f>K11-G11</f>
        <v>10</v>
      </c>
      <c r="M11" s="105" t="s">
        <v>80</v>
      </c>
      <c r="N11" s="35"/>
    </row>
    <row r="12" spans="1:14" s="36" customFormat="1" ht="33" customHeight="1" x14ac:dyDescent="0.35">
      <c r="A12" s="37">
        <v>2</v>
      </c>
      <c r="B12" s="300" t="s">
        <v>52</v>
      </c>
      <c r="C12" s="301"/>
      <c r="D12" s="172">
        <v>17</v>
      </c>
      <c r="E12" s="277">
        <v>15</v>
      </c>
      <c r="F12" s="279"/>
      <c r="G12" s="172">
        <f>D12*E12</f>
        <v>255</v>
      </c>
      <c r="H12" s="157">
        <v>17</v>
      </c>
      <c r="I12" s="277">
        <v>15</v>
      </c>
      <c r="J12" s="279"/>
      <c r="K12" s="157">
        <f>H12*I12</f>
        <v>255</v>
      </c>
      <c r="L12" s="155">
        <f>K12-G12</f>
        <v>0</v>
      </c>
      <c r="M12" s="38"/>
      <c r="N12" s="35"/>
    </row>
    <row r="13" spans="1:14" s="36" customFormat="1" ht="29" customHeight="1" x14ac:dyDescent="0.35">
      <c r="A13" s="58"/>
      <c r="B13" s="269" t="s">
        <v>2</v>
      </c>
      <c r="C13" s="271"/>
      <c r="D13" s="155"/>
      <c r="E13" s="277"/>
      <c r="F13" s="279"/>
      <c r="G13" s="76">
        <f>SUM(G11:G12)</f>
        <v>345</v>
      </c>
      <c r="H13" s="155">
        <f>H11</f>
        <v>10</v>
      </c>
      <c r="I13" s="277"/>
      <c r="J13" s="279"/>
      <c r="K13" s="76">
        <f>K11+K12</f>
        <v>355</v>
      </c>
      <c r="L13" s="155">
        <f>K13-G13</f>
        <v>10</v>
      </c>
      <c r="M13" s="76"/>
      <c r="N13" s="35"/>
    </row>
    <row r="14" spans="1:14" s="36" customFormat="1" x14ac:dyDescent="0.35">
      <c r="A14" s="57"/>
      <c r="B14" s="57"/>
      <c r="C14" s="53"/>
      <c r="D14" s="47"/>
      <c r="E14" s="47"/>
      <c r="F14" s="47"/>
      <c r="G14" s="47"/>
      <c r="H14" s="47"/>
      <c r="N14" s="35"/>
    </row>
    <row r="15" spans="1:14" x14ac:dyDescent="0.35">
      <c r="B15" s="275" t="s">
        <v>70</v>
      </c>
      <c r="C15" s="275"/>
      <c r="D15" s="275"/>
      <c r="E15" s="275"/>
      <c r="F15" s="275"/>
      <c r="G15" s="275"/>
      <c r="H15" s="275"/>
      <c r="I15" s="275"/>
      <c r="J15" s="275"/>
      <c r="K15" s="275"/>
      <c r="L15" s="275"/>
      <c r="M15" s="275"/>
    </row>
    <row r="16" spans="1:14" x14ac:dyDescent="0.35">
      <c r="A16" s="48"/>
      <c r="B16" s="48"/>
      <c r="C16" s="160"/>
    </row>
    <row r="17" spans="1:3" x14ac:dyDescent="0.35">
      <c r="A17" s="48"/>
      <c r="B17" s="48"/>
      <c r="C17" s="160"/>
    </row>
    <row r="18" spans="1:3" x14ac:dyDescent="0.35">
      <c r="A18" s="48"/>
      <c r="B18" s="48"/>
      <c r="C18" s="160"/>
    </row>
    <row r="19" spans="1:3" x14ac:dyDescent="0.35">
      <c r="A19" s="48"/>
      <c r="B19" s="48"/>
      <c r="C19" s="160"/>
    </row>
    <row r="20" spans="1:3" x14ac:dyDescent="0.35">
      <c r="A20" s="48"/>
      <c r="B20" s="48"/>
      <c r="C20" s="160"/>
    </row>
    <row r="21" spans="1:3" x14ac:dyDescent="0.35">
      <c r="A21" s="48"/>
      <c r="B21" s="48"/>
      <c r="C21" s="160"/>
    </row>
    <row r="22" spans="1:3" x14ac:dyDescent="0.35">
      <c r="A22" s="48"/>
      <c r="B22" s="48"/>
      <c r="C22" s="36"/>
    </row>
  </sheetData>
  <mergeCells count="30">
    <mergeCell ref="I12:J12"/>
    <mergeCell ref="A9:A10"/>
    <mergeCell ref="D9:G9"/>
    <mergeCell ref="H9:K9"/>
    <mergeCell ref="A1:M1"/>
    <mergeCell ref="A4:A5"/>
    <mergeCell ref="B4:C5"/>
    <mergeCell ref="D4:G4"/>
    <mergeCell ref="H4:K4"/>
    <mergeCell ref="K2:M2"/>
    <mergeCell ref="L9:L10"/>
    <mergeCell ref="L4:M5"/>
    <mergeCell ref="L6:M6"/>
    <mergeCell ref="L7:M7"/>
    <mergeCell ref="I13:J13"/>
    <mergeCell ref="B15:M15"/>
    <mergeCell ref="B6:C6"/>
    <mergeCell ref="B7:C7"/>
    <mergeCell ref="I8:M8"/>
    <mergeCell ref="M9:M10"/>
    <mergeCell ref="B9:C10"/>
    <mergeCell ref="B11:C11"/>
    <mergeCell ref="B12:C12"/>
    <mergeCell ref="B13:C13"/>
    <mergeCell ref="E10:F10"/>
    <mergeCell ref="E11:F11"/>
    <mergeCell ref="E12:F12"/>
    <mergeCell ref="E13:F13"/>
    <mergeCell ref="I10:J10"/>
    <mergeCell ref="I11:J11"/>
  </mergeCells>
  <pageMargins left="0.63622047244094504" right="0.25" top="0.49370078740157503" bottom="0"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Layout" topLeftCell="A10" zoomScaleNormal="100" zoomScaleSheetLayoutView="93" workbookViewId="0">
      <selection activeCell="D11" sqref="D11"/>
    </sheetView>
  </sheetViews>
  <sheetFormatPr defaultRowHeight="16.5" x14ac:dyDescent="0.35"/>
  <cols>
    <col min="1" max="1" width="5.453125" style="57" customWidth="1"/>
    <col min="2" max="2" width="14.26953125" style="53" customWidth="1"/>
    <col min="3" max="5" width="13.26953125" style="237" customWidth="1"/>
    <col min="6" max="6" width="13.26953125" style="251" customWidth="1"/>
    <col min="7" max="7" width="13.26953125" style="237" customWidth="1"/>
    <col min="8" max="9" width="13.26953125" style="53" customWidth="1"/>
    <col min="10" max="10" width="13.26953125" style="239" customWidth="1"/>
    <col min="11" max="11" width="13.26953125" style="240" customWidth="1"/>
    <col min="12" max="12" width="25.7265625" style="225" bestFit="1" customWidth="1"/>
    <col min="13" max="257" width="9.1796875" style="53"/>
    <col min="258" max="258" width="4.453125" style="53" customWidth="1"/>
    <col min="259" max="259" width="38.7265625" style="53" customWidth="1"/>
    <col min="260" max="260" width="9.81640625" style="53" customWidth="1"/>
    <col min="261" max="261" width="11.26953125" style="53" customWidth="1"/>
    <col min="262" max="262" width="10.26953125" style="53" customWidth="1"/>
    <col min="263" max="263" width="11.453125" style="53" customWidth="1"/>
    <col min="264" max="264" width="9.1796875" style="53"/>
    <col min="265" max="265" width="10.81640625" style="53" customWidth="1"/>
    <col min="266" max="266" width="11.7265625" style="53" customWidth="1"/>
    <col min="267" max="267" width="11.26953125" style="53" customWidth="1"/>
    <col min="268" max="268" width="25.7265625" style="53" bestFit="1" customWidth="1"/>
    <col min="269" max="513" width="9.1796875" style="53"/>
    <col min="514" max="514" width="4.453125" style="53" customWidth="1"/>
    <col min="515" max="515" width="38.7265625" style="53" customWidth="1"/>
    <col min="516" max="516" width="9.81640625" style="53" customWidth="1"/>
    <col min="517" max="517" width="11.26953125" style="53" customWidth="1"/>
    <col min="518" max="518" width="10.26953125" style="53" customWidth="1"/>
    <col min="519" max="519" width="11.453125" style="53" customWidth="1"/>
    <col min="520" max="520" width="9.1796875" style="53"/>
    <col min="521" max="521" width="10.81640625" style="53" customWidth="1"/>
    <col min="522" max="522" width="11.7265625" style="53" customWidth="1"/>
    <col min="523" max="523" width="11.26953125" style="53" customWidth="1"/>
    <col min="524" max="524" width="25.7265625" style="53" bestFit="1" customWidth="1"/>
    <col min="525" max="769" width="9.1796875" style="53"/>
    <col min="770" max="770" width="4.453125" style="53" customWidth="1"/>
    <col min="771" max="771" width="38.7265625" style="53" customWidth="1"/>
    <col min="772" max="772" width="9.81640625" style="53" customWidth="1"/>
    <col min="773" max="773" width="11.26953125" style="53" customWidth="1"/>
    <col min="774" max="774" width="10.26953125" style="53" customWidth="1"/>
    <col min="775" max="775" width="11.453125" style="53" customWidth="1"/>
    <col min="776" max="776" width="9.1796875" style="53"/>
    <col min="777" max="777" width="10.81640625" style="53" customWidth="1"/>
    <col min="778" max="778" width="11.7265625" style="53" customWidth="1"/>
    <col min="779" max="779" width="11.26953125" style="53" customWidth="1"/>
    <col min="780" max="780" width="25.7265625" style="53" bestFit="1" customWidth="1"/>
    <col min="781" max="1025" width="9.1796875" style="53"/>
    <col min="1026" max="1026" width="4.453125" style="53" customWidth="1"/>
    <col min="1027" max="1027" width="38.7265625" style="53" customWidth="1"/>
    <col min="1028" max="1028" width="9.81640625" style="53" customWidth="1"/>
    <col min="1029" max="1029" width="11.26953125" style="53" customWidth="1"/>
    <col min="1030" max="1030" width="10.26953125" style="53" customWidth="1"/>
    <col min="1031" max="1031" width="11.453125" style="53" customWidth="1"/>
    <col min="1032" max="1032" width="9.1796875" style="53"/>
    <col min="1033" max="1033" width="10.81640625" style="53" customWidth="1"/>
    <col min="1034" max="1034" width="11.7265625" style="53" customWidth="1"/>
    <col min="1035" max="1035" width="11.26953125" style="53" customWidth="1"/>
    <col min="1036" max="1036" width="25.7265625" style="53" bestFit="1" customWidth="1"/>
    <col min="1037" max="1281" width="9.1796875" style="53"/>
    <col min="1282" max="1282" width="4.453125" style="53" customWidth="1"/>
    <col min="1283" max="1283" width="38.7265625" style="53" customWidth="1"/>
    <col min="1284" max="1284" width="9.81640625" style="53" customWidth="1"/>
    <col min="1285" max="1285" width="11.26953125" style="53" customWidth="1"/>
    <col min="1286" max="1286" width="10.26953125" style="53" customWidth="1"/>
    <col min="1287" max="1287" width="11.453125" style="53" customWidth="1"/>
    <col min="1288" max="1288" width="9.1796875" style="53"/>
    <col min="1289" max="1289" width="10.81640625" style="53" customWidth="1"/>
    <col min="1290" max="1290" width="11.7265625" style="53" customWidth="1"/>
    <col min="1291" max="1291" width="11.26953125" style="53" customWidth="1"/>
    <col min="1292" max="1292" width="25.7265625" style="53" bestFit="1" customWidth="1"/>
    <col min="1293" max="1537" width="9.1796875" style="53"/>
    <col min="1538" max="1538" width="4.453125" style="53" customWidth="1"/>
    <col min="1539" max="1539" width="38.7265625" style="53" customWidth="1"/>
    <col min="1540" max="1540" width="9.81640625" style="53" customWidth="1"/>
    <col min="1541" max="1541" width="11.26953125" style="53" customWidth="1"/>
    <col min="1542" max="1542" width="10.26953125" style="53" customWidth="1"/>
    <col min="1543" max="1543" width="11.453125" style="53" customWidth="1"/>
    <col min="1544" max="1544" width="9.1796875" style="53"/>
    <col min="1545" max="1545" width="10.81640625" style="53" customWidth="1"/>
    <col min="1546" max="1546" width="11.7265625" style="53" customWidth="1"/>
    <col min="1547" max="1547" width="11.26953125" style="53" customWidth="1"/>
    <col min="1548" max="1548" width="25.7265625" style="53" bestFit="1" customWidth="1"/>
    <col min="1549" max="1793" width="9.1796875" style="53"/>
    <col min="1794" max="1794" width="4.453125" style="53" customWidth="1"/>
    <col min="1795" max="1795" width="38.7265625" style="53" customWidth="1"/>
    <col min="1796" max="1796" width="9.81640625" style="53" customWidth="1"/>
    <col min="1797" max="1797" width="11.26953125" style="53" customWidth="1"/>
    <col min="1798" max="1798" width="10.26953125" style="53" customWidth="1"/>
    <col min="1799" max="1799" width="11.453125" style="53" customWidth="1"/>
    <col min="1800" max="1800" width="9.1796875" style="53"/>
    <col min="1801" max="1801" width="10.81640625" style="53" customWidth="1"/>
    <col min="1802" max="1802" width="11.7265625" style="53" customWidth="1"/>
    <col min="1803" max="1803" width="11.26953125" style="53" customWidth="1"/>
    <col min="1804" max="1804" width="25.7265625" style="53" bestFit="1" customWidth="1"/>
    <col min="1805" max="2049" width="9.1796875" style="53"/>
    <col min="2050" max="2050" width="4.453125" style="53" customWidth="1"/>
    <col min="2051" max="2051" width="38.7265625" style="53" customWidth="1"/>
    <col min="2052" max="2052" width="9.81640625" style="53" customWidth="1"/>
    <col min="2053" max="2053" width="11.26953125" style="53" customWidth="1"/>
    <col min="2054" max="2054" width="10.26953125" style="53" customWidth="1"/>
    <col min="2055" max="2055" width="11.453125" style="53" customWidth="1"/>
    <col min="2056" max="2056" width="9.1796875" style="53"/>
    <col min="2057" max="2057" width="10.81640625" style="53" customWidth="1"/>
    <col min="2058" max="2058" width="11.7265625" style="53" customWidth="1"/>
    <col min="2059" max="2059" width="11.26953125" style="53" customWidth="1"/>
    <col min="2060" max="2060" width="25.7265625" style="53" bestFit="1" customWidth="1"/>
    <col min="2061" max="2305" width="9.1796875" style="53"/>
    <col min="2306" max="2306" width="4.453125" style="53" customWidth="1"/>
    <col min="2307" max="2307" width="38.7265625" style="53" customWidth="1"/>
    <col min="2308" max="2308" width="9.81640625" style="53" customWidth="1"/>
    <col min="2309" max="2309" width="11.26953125" style="53" customWidth="1"/>
    <col min="2310" max="2310" width="10.26953125" style="53" customWidth="1"/>
    <col min="2311" max="2311" width="11.453125" style="53" customWidth="1"/>
    <col min="2312" max="2312" width="9.1796875" style="53"/>
    <col min="2313" max="2313" width="10.81640625" style="53" customWidth="1"/>
    <col min="2314" max="2314" width="11.7265625" style="53" customWidth="1"/>
    <col min="2315" max="2315" width="11.26953125" style="53" customWidth="1"/>
    <col min="2316" max="2316" width="25.7265625" style="53" bestFit="1" customWidth="1"/>
    <col min="2317" max="2561" width="9.1796875" style="53"/>
    <col min="2562" max="2562" width="4.453125" style="53" customWidth="1"/>
    <col min="2563" max="2563" width="38.7265625" style="53" customWidth="1"/>
    <col min="2564" max="2564" width="9.81640625" style="53" customWidth="1"/>
    <col min="2565" max="2565" width="11.26953125" style="53" customWidth="1"/>
    <col min="2566" max="2566" width="10.26953125" style="53" customWidth="1"/>
    <col min="2567" max="2567" width="11.453125" style="53" customWidth="1"/>
    <col min="2568" max="2568" width="9.1796875" style="53"/>
    <col min="2569" max="2569" width="10.81640625" style="53" customWidth="1"/>
    <col min="2570" max="2570" width="11.7265625" style="53" customWidth="1"/>
    <col min="2571" max="2571" width="11.26953125" style="53" customWidth="1"/>
    <col min="2572" max="2572" width="25.7265625" style="53" bestFit="1" customWidth="1"/>
    <col min="2573" max="2817" width="9.1796875" style="53"/>
    <col min="2818" max="2818" width="4.453125" style="53" customWidth="1"/>
    <col min="2819" max="2819" width="38.7265625" style="53" customWidth="1"/>
    <col min="2820" max="2820" width="9.81640625" style="53" customWidth="1"/>
    <col min="2821" max="2821" width="11.26953125" style="53" customWidth="1"/>
    <col min="2822" max="2822" width="10.26953125" style="53" customWidth="1"/>
    <col min="2823" max="2823" width="11.453125" style="53" customWidth="1"/>
    <col min="2824" max="2824" width="9.1796875" style="53"/>
    <col min="2825" max="2825" width="10.81640625" style="53" customWidth="1"/>
    <col min="2826" max="2826" width="11.7265625" style="53" customWidth="1"/>
    <col min="2827" max="2827" width="11.26953125" style="53" customWidth="1"/>
    <col min="2828" max="2828" width="25.7265625" style="53" bestFit="1" customWidth="1"/>
    <col min="2829" max="3073" width="9.1796875" style="53"/>
    <col min="3074" max="3074" width="4.453125" style="53" customWidth="1"/>
    <col min="3075" max="3075" width="38.7265625" style="53" customWidth="1"/>
    <col min="3076" max="3076" width="9.81640625" style="53" customWidth="1"/>
    <col min="3077" max="3077" width="11.26953125" style="53" customWidth="1"/>
    <col min="3078" max="3078" width="10.26953125" style="53" customWidth="1"/>
    <col min="3079" max="3079" width="11.453125" style="53" customWidth="1"/>
    <col min="3080" max="3080" width="9.1796875" style="53"/>
    <col min="3081" max="3081" width="10.81640625" style="53" customWidth="1"/>
    <col min="3082" max="3082" width="11.7265625" style="53" customWidth="1"/>
    <col min="3083" max="3083" width="11.26953125" style="53" customWidth="1"/>
    <col min="3084" max="3084" width="25.7265625" style="53" bestFit="1" customWidth="1"/>
    <col min="3085" max="3329" width="9.1796875" style="53"/>
    <col min="3330" max="3330" width="4.453125" style="53" customWidth="1"/>
    <col min="3331" max="3331" width="38.7265625" style="53" customWidth="1"/>
    <col min="3332" max="3332" width="9.81640625" style="53" customWidth="1"/>
    <col min="3333" max="3333" width="11.26953125" style="53" customWidth="1"/>
    <col min="3334" max="3334" width="10.26953125" style="53" customWidth="1"/>
    <col min="3335" max="3335" width="11.453125" style="53" customWidth="1"/>
    <col min="3336" max="3336" width="9.1796875" style="53"/>
    <col min="3337" max="3337" width="10.81640625" style="53" customWidth="1"/>
    <col min="3338" max="3338" width="11.7265625" style="53" customWidth="1"/>
    <col min="3339" max="3339" width="11.26953125" style="53" customWidth="1"/>
    <col min="3340" max="3340" width="25.7265625" style="53" bestFit="1" customWidth="1"/>
    <col min="3341" max="3585" width="9.1796875" style="53"/>
    <col min="3586" max="3586" width="4.453125" style="53" customWidth="1"/>
    <col min="3587" max="3587" width="38.7265625" style="53" customWidth="1"/>
    <col min="3588" max="3588" width="9.81640625" style="53" customWidth="1"/>
    <col min="3589" max="3589" width="11.26953125" style="53" customWidth="1"/>
    <col min="3590" max="3590" width="10.26953125" style="53" customWidth="1"/>
    <col min="3591" max="3591" width="11.453125" style="53" customWidth="1"/>
    <col min="3592" max="3592" width="9.1796875" style="53"/>
    <col min="3593" max="3593" width="10.81640625" style="53" customWidth="1"/>
    <col min="3594" max="3594" width="11.7265625" style="53" customWidth="1"/>
    <col min="3595" max="3595" width="11.26953125" style="53" customWidth="1"/>
    <col min="3596" max="3596" width="25.7265625" style="53" bestFit="1" customWidth="1"/>
    <col min="3597" max="3841" width="9.1796875" style="53"/>
    <col min="3842" max="3842" width="4.453125" style="53" customWidth="1"/>
    <col min="3843" max="3843" width="38.7265625" style="53" customWidth="1"/>
    <col min="3844" max="3844" width="9.81640625" style="53" customWidth="1"/>
    <col min="3845" max="3845" width="11.26953125" style="53" customWidth="1"/>
    <col min="3846" max="3846" width="10.26953125" style="53" customWidth="1"/>
    <col min="3847" max="3847" width="11.453125" style="53" customWidth="1"/>
    <col min="3848" max="3848" width="9.1796875" style="53"/>
    <col min="3849" max="3849" width="10.81640625" style="53" customWidth="1"/>
    <col min="3850" max="3850" width="11.7265625" style="53" customWidth="1"/>
    <col min="3851" max="3851" width="11.26953125" style="53" customWidth="1"/>
    <col min="3852" max="3852" width="25.7265625" style="53" bestFit="1" customWidth="1"/>
    <col min="3853" max="4097" width="9.1796875" style="53"/>
    <col min="4098" max="4098" width="4.453125" style="53" customWidth="1"/>
    <col min="4099" max="4099" width="38.7265625" style="53" customWidth="1"/>
    <col min="4100" max="4100" width="9.81640625" style="53" customWidth="1"/>
    <col min="4101" max="4101" width="11.26953125" style="53" customWidth="1"/>
    <col min="4102" max="4102" width="10.26953125" style="53" customWidth="1"/>
    <col min="4103" max="4103" width="11.453125" style="53" customWidth="1"/>
    <col min="4104" max="4104" width="9.1796875" style="53"/>
    <col min="4105" max="4105" width="10.81640625" style="53" customWidth="1"/>
    <col min="4106" max="4106" width="11.7265625" style="53" customWidth="1"/>
    <col min="4107" max="4107" width="11.26953125" style="53" customWidth="1"/>
    <col min="4108" max="4108" width="25.7265625" style="53" bestFit="1" customWidth="1"/>
    <col min="4109" max="4353" width="9.1796875" style="53"/>
    <col min="4354" max="4354" width="4.453125" style="53" customWidth="1"/>
    <col min="4355" max="4355" width="38.7265625" style="53" customWidth="1"/>
    <col min="4356" max="4356" width="9.81640625" style="53" customWidth="1"/>
    <col min="4357" max="4357" width="11.26953125" style="53" customWidth="1"/>
    <col min="4358" max="4358" width="10.26953125" style="53" customWidth="1"/>
    <col min="4359" max="4359" width="11.453125" style="53" customWidth="1"/>
    <col min="4360" max="4360" width="9.1796875" style="53"/>
    <col min="4361" max="4361" width="10.81640625" style="53" customWidth="1"/>
    <col min="4362" max="4362" width="11.7265625" style="53" customWidth="1"/>
    <col min="4363" max="4363" width="11.26953125" style="53" customWidth="1"/>
    <col min="4364" max="4364" width="25.7265625" style="53" bestFit="1" customWidth="1"/>
    <col min="4365" max="4609" width="9.1796875" style="53"/>
    <col min="4610" max="4610" width="4.453125" style="53" customWidth="1"/>
    <col min="4611" max="4611" width="38.7265625" style="53" customWidth="1"/>
    <col min="4612" max="4612" width="9.81640625" style="53" customWidth="1"/>
    <col min="4613" max="4613" width="11.26953125" style="53" customWidth="1"/>
    <col min="4614" max="4614" width="10.26953125" style="53" customWidth="1"/>
    <col min="4615" max="4615" width="11.453125" style="53" customWidth="1"/>
    <col min="4616" max="4616" width="9.1796875" style="53"/>
    <col min="4617" max="4617" width="10.81640625" style="53" customWidth="1"/>
    <col min="4618" max="4618" width="11.7265625" style="53" customWidth="1"/>
    <col min="4619" max="4619" width="11.26953125" style="53" customWidth="1"/>
    <col min="4620" max="4620" width="25.7265625" style="53" bestFit="1" customWidth="1"/>
    <col min="4621" max="4865" width="9.1796875" style="53"/>
    <col min="4866" max="4866" width="4.453125" style="53" customWidth="1"/>
    <col min="4867" max="4867" width="38.7265625" style="53" customWidth="1"/>
    <col min="4868" max="4868" width="9.81640625" style="53" customWidth="1"/>
    <col min="4869" max="4869" width="11.26953125" style="53" customWidth="1"/>
    <col min="4870" max="4870" width="10.26953125" style="53" customWidth="1"/>
    <col min="4871" max="4871" width="11.453125" style="53" customWidth="1"/>
    <col min="4872" max="4872" width="9.1796875" style="53"/>
    <col min="4873" max="4873" width="10.81640625" style="53" customWidth="1"/>
    <col min="4874" max="4874" width="11.7265625" style="53" customWidth="1"/>
    <col min="4875" max="4875" width="11.26953125" style="53" customWidth="1"/>
    <col min="4876" max="4876" width="25.7265625" style="53" bestFit="1" customWidth="1"/>
    <col min="4877" max="5121" width="9.1796875" style="53"/>
    <col min="5122" max="5122" width="4.453125" style="53" customWidth="1"/>
    <col min="5123" max="5123" width="38.7265625" style="53" customWidth="1"/>
    <col min="5124" max="5124" width="9.81640625" style="53" customWidth="1"/>
    <col min="5125" max="5125" width="11.26953125" style="53" customWidth="1"/>
    <col min="5126" max="5126" width="10.26953125" style="53" customWidth="1"/>
    <col min="5127" max="5127" width="11.453125" style="53" customWidth="1"/>
    <col min="5128" max="5128" width="9.1796875" style="53"/>
    <col min="5129" max="5129" width="10.81640625" style="53" customWidth="1"/>
    <col min="5130" max="5130" width="11.7265625" style="53" customWidth="1"/>
    <col min="5131" max="5131" width="11.26953125" style="53" customWidth="1"/>
    <col min="5132" max="5132" width="25.7265625" style="53" bestFit="1" customWidth="1"/>
    <col min="5133" max="5377" width="9.1796875" style="53"/>
    <col min="5378" max="5378" width="4.453125" style="53" customWidth="1"/>
    <col min="5379" max="5379" width="38.7265625" style="53" customWidth="1"/>
    <col min="5380" max="5380" width="9.81640625" style="53" customWidth="1"/>
    <col min="5381" max="5381" width="11.26953125" style="53" customWidth="1"/>
    <col min="5382" max="5382" width="10.26953125" style="53" customWidth="1"/>
    <col min="5383" max="5383" width="11.453125" style="53" customWidth="1"/>
    <col min="5384" max="5384" width="9.1796875" style="53"/>
    <col min="5385" max="5385" width="10.81640625" style="53" customWidth="1"/>
    <col min="5386" max="5386" width="11.7265625" style="53" customWidth="1"/>
    <col min="5387" max="5387" width="11.26953125" style="53" customWidth="1"/>
    <col min="5388" max="5388" width="25.7265625" style="53" bestFit="1" customWidth="1"/>
    <col min="5389" max="5633" width="9.1796875" style="53"/>
    <col min="5634" max="5634" width="4.453125" style="53" customWidth="1"/>
    <col min="5635" max="5635" width="38.7265625" style="53" customWidth="1"/>
    <col min="5636" max="5636" width="9.81640625" style="53" customWidth="1"/>
    <col min="5637" max="5637" width="11.26953125" style="53" customWidth="1"/>
    <col min="5638" max="5638" width="10.26953125" style="53" customWidth="1"/>
    <col min="5639" max="5639" width="11.453125" style="53" customWidth="1"/>
    <col min="5640" max="5640" width="9.1796875" style="53"/>
    <col min="5641" max="5641" width="10.81640625" style="53" customWidth="1"/>
    <col min="5642" max="5642" width="11.7265625" style="53" customWidth="1"/>
    <col min="5643" max="5643" width="11.26953125" style="53" customWidth="1"/>
    <col min="5644" max="5644" width="25.7265625" style="53" bestFit="1" customWidth="1"/>
    <col min="5645" max="5889" width="9.1796875" style="53"/>
    <col min="5890" max="5890" width="4.453125" style="53" customWidth="1"/>
    <col min="5891" max="5891" width="38.7265625" style="53" customWidth="1"/>
    <col min="5892" max="5892" width="9.81640625" style="53" customWidth="1"/>
    <col min="5893" max="5893" width="11.26953125" style="53" customWidth="1"/>
    <col min="5894" max="5894" width="10.26953125" style="53" customWidth="1"/>
    <col min="5895" max="5895" width="11.453125" style="53" customWidth="1"/>
    <col min="5896" max="5896" width="9.1796875" style="53"/>
    <col min="5897" max="5897" width="10.81640625" style="53" customWidth="1"/>
    <col min="5898" max="5898" width="11.7265625" style="53" customWidth="1"/>
    <col min="5899" max="5899" width="11.26953125" style="53" customWidth="1"/>
    <col min="5900" max="5900" width="25.7265625" style="53" bestFit="1" customWidth="1"/>
    <col min="5901" max="6145" width="9.1796875" style="53"/>
    <col min="6146" max="6146" width="4.453125" style="53" customWidth="1"/>
    <col min="6147" max="6147" width="38.7265625" style="53" customWidth="1"/>
    <col min="6148" max="6148" width="9.81640625" style="53" customWidth="1"/>
    <col min="6149" max="6149" width="11.26953125" style="53" customWidth="1"/>
    <col min="6150" max="6150" width="10.26953125" style="53" customWidth="1"/>
    <col min="6151" max="6151" width="11.453125" style="53" customWidth="1"/>
    <col min="6152" max="6152" width="9.1796875" style="53"/>
    <col min="6153" max="6153" width="10.81640625" style="53" customWidth="1"/>
    <col min="6154" max="6154" width="11.7265625" style="53" customWidth="1"/>
    <col min="6155" max="6155" width="11.26953125" style="53" customWidth="1"/>
    <col min="6156" max="6156" width="25.7265625" style="53" bestFit="1" customWidth="1"/>
    <col min="6157" max="6401" width="9.1796875" style="53"/>
    <col min="6402" max="6402" width="4.453125" style="53" customWidth="1"/>
    <col min="6403" max="6403" width="38.7265625" style="53" customWidth="1"/>
    <col min="6404" max="6404" width="9.81640625" style="53" customWidth="1"/>
    <col min="6405" max="6405" width="11.26953125" style="53" customWidth="1"/>
    <col min="6406" max="6406" width="10.26953125" style="53" customWidth="1"/>
    <col min="6407" max="6407" width="11.453125" style="53" customWidth="1"/>
    <col min="6408" max="6408" width="9.1796875" style="53"/>
    <col min="6409" max="6409" width="10.81640625" style="53" customWidth="1"/>
    <col min="6410" max="6410" width="11.7265625" style="53" customWidth="1"/>
    <col min="6411" max="6411" width="11.26953125" style="53" customWidth="1"/>
    <col min="6412" max="6412" width="25.7265625" style="53" bestFit="1" customWidth="1"/>
    <col min="6413" max="6657" width="9.1796875" style="53"/>
    <col min="6658" max="6658" width="4.453125" style="53" customWidth="1"/>
    <col min="6659" max="6659" width="38.7265625" style="53" customWidth="1"/>
    <col min="6660" max="6660" width="9.81640625" style="53" customWidth="1"/>
    <col min="6661" max="6661" width="11.26953125" style="53" customWidth="1"/>
    <col min="6662" max="6662" width="10.26953125" style="53" customWidth="1"/>
    <col min="6663" max="6663" width="11.453125" style="53" customWidth="1"/>
    <col min="6664" max="6664" width="9.1796875" style="53"/>
    <col min="6665" max="6665" width="10.81640625" style="53" customWidth="1"/>
    <col min="6666" max="6666" width="11.7265625" style="53" customWidth="1"/>
    <col min="6667" max="6667" width="11.26953125" style="53" customWidth="1"/>
    <col min="6668" max="6668" width="25.7265625" style="53" bestFit="1" customWidth="1"/>
    <col min="6669" max="6913" width="9.1796875" style="53"/>
    <col min="6914" max="6914" width="4.453125" style="53" customWidth="1"/>
    <col min="6915" max="6915" width="38.7265625" style="53" customWidth="1"/>
    <col min="6916" max="6916" width="9.81640625" style="53" customWidth="1"/>
    <col min="6917" max="6917" width="11.26953125" style="53" customWidth="1"/>
    <col min="6918" max="6918" width="10.26953125" style="53" customWidth="1"/>
    <col min="6919" max="6919" width="11.453125" style="53" customWidth="1"/>
    <col min="6920" max="6920" width="9.1796875" style="53"/>
    <col min="6921" max="6921" width="10.81640625" style="53" customWidth="1"/>
    <col min="6922" max="6922" width="11.7265625" style="53" customWidth="1"/>
    <col min="6923" max="6923" width="11.26953125" style="53" customWidth="1"/>
    <col min="6924" max="6924" width="25.7265625" style="53" bestFit="1" customWidth="1"/>
    <col min="6925" max="7169" width="9.1796875" style="53"/>
    <col min="7170" max="7170" width="4.453125" style="53" customWidth="1"/>
    <col min="7171" max="7171" width="38.7265625" style="53" customWidth="1"/>
    <col min="7172" max="7172" width="9.81640625" style="53" customWidth="1"/>
    <col min="7173" max="7173" width="11.26953125" style="53" customWidth="1"/>
    <col min="7174" max="7174" width="10.26953125" style="53" customWidth="1"/>
    <col min="7175" max="7175" width="11.453125" style="53" customWidth="1"/>
    <col min="7176" max="7176" width="9.1796875" style="53"/>
    <col min="7177" max="7177" width="10.81640625" style="53" customWidth="1"/>
    <col min="7178" max="7178" width="11.7265625" style="53" customWidth="1"/>
    <col min="7179" max="7179" width="11.26953125" style="53" customWidth="1"/>
    <col min="7180" max="7180" width="25.7265625" style="53" bestFit="1" customWidth="1"/>
    <col min="7181" max="7425" width="9.1796875" style="53"/>
    <col min="7426" max="7426" width="4.453125" style="53" customWidth="1"/>
    <col min="7427" max="7427" width="38.7265625" style="53" customWidth="1"/>
    <col min="7428" max="7428" width="9.81640625" style="53" customWidth="1"/>
    <col min="7429" max="7429" width="11.26953125" style="53" customWidth="1"/>
    <col min="7430" max="7430" width="10.26953125" style="53" customWidth="1"/>
    <col min="7431" max="7431" width="11.453125" style="53" customWidth="1"/>
    <col min="7432" max="7432" width="9.1796875" style="53"/>
    <col min="7433" max="7433" width="10.81640625" style="53" customWidth="1"/>
    <col min="7434" max="7434" width="11.7265625" style="53" customWidth="1"/>
    <col min="7435" max="7435" width="11.26953125" style="53" customWidth="1"/>
    <col min="7436" max="7436" width="25.7265625" style="53" bestFit="1" customWidth="1"/>
    <col min="7437" max="7681" width="9.1796875" style="53"/>
    <col min="7682" max="7682" width="4.453125" style="53" customWidth="1"/>
    <col min="7683" max="7683" width="38.7265625" style="53" customWidth="1"/>
    <col min="7684" max="7684" width="9.81640625" style="53" customWidth="1"/>
    <col min="7685" max="7685" width="11.26953125" style="53" customWidth="1"/>
    <col min="7686" max="7686" width="10.26953125" style="53" customWidth="1"/>
    <col min="7687" max="7687" width="11.453125" style="53" customWidth="1"/>
    <col min="7688" max="7688" width="9.1796875" style="53"/>
    <col min="7689" max="7689" width="10.81640625" style="53" customWidth="1"/>
    <col min="7690" max="7690" width="11.7265625" style="53" customWidth="1"/>
    <col min="7691" max="7691" width="11.26953125" style="53" customWidth="1"/>
    <col min="7692" max="7692" width="25.7265625" style="53" bestFit="1" customWidth="1"/>
    <col min="7693" max="7937" width="9.1796875" style="53"/>
    <col min="7938" max="7938" width="4.453125" style="53" customWidth="1"/>
    <col min="7939" max="7939" width="38.7265625" style="53" customWidth="1"/>
    <col min="7940" max="7940" width="9.81640625" style="53" customWidth="1"/>
    <col min="7941" max="7941" width="11.26953125" style="53" customWidth="1"/>
    <col min="7942" max="7942" width="10.26953125" style="53" customWidth="1"/>
    <col min="7943" max="7943" width="11.453125" style="53" customWidth="1"/>
    <col min="7944" max="7944" width="9.1796875" style="53"/>
    <col min="7945" max="7945" width="10.81640625" style="53" customWidth="1"/>
    <col min="7946" max="7946" width="11.7265625" style="53" customWidth="1"/>
    <col min="7947" max="7947" width="11.26953125" style="53" customWidth="1"/>
    <col min="7948" max="7948" width="25.7265625" style="53" bestFit="1" customWidth="1"/>
    <col min="7949" max="8193" width="9.1796875" style="53"/>
    <col min="8194" max="8194" width="4.453125" style="53" customWidth="1"/>
    <col min="8195" max="8195" width="38.7265625" style="53" customWidth="1"/>
    <col min="8196" max="8196" width="9.81640625" style="53" customWidth="1"/>
    <col min="8197" max="8197" width="11.26953125" style="53" customWidth="1"/>
    <col min="8198" max="8198" width="10.26953125" style="53" customWidth="1"/>
    <col min="8199" max="8199" width="11.453125" style="53" customWidth="1"/>
    <col min="8200" max="8200" width="9.1796875" style="53"/>
    <col min="8201" max="8201" width="10.81640625" style="53" customWidth="1"/>
    <col min="8202" max="8202" width="11.7265625" style="53" customWidth="1"/>
    <col min="8203" max="8203" width="11.26953125" style="53" customWidth="1"/>
    <col min="8204" max="8204" width="25.7265625" style="53" bestFit="1" customWidth="1"/>
    <col min="8205" max="8449" width="9.1796875" style="53"/>
    <col min="8450" max="8450" width="4.453125" style="53" customWidth="1"/>
    <col min="8451" max="8451" width="38.7265625" style="53" customWidth="1"/>
    <col min="8452" max="8452" width="9.81640625" style="53" customWidth="1"/>
    <col min="8453" max="8453" width="11.26953125" style="53" customWidth="1"/>
    <col min="8454" max="8454" width="10.26953125" style="53" customWidth="1"/>
    <col min="8455" max="8455" width="11.453125" style="53" customWidth="1"/>
    <col min="8456" max="8456" width="9.1796875" style="53"/>
    <col min="8457" max="8457" width="10.81640625" style="53" customWidth="1"/>
    <col min="8458" max="8458" width="11.7265625" style="53" customWidth="1"/>
    <col min="8459" max="8459" width="11.26953125" style="53" customWidth="1"/>
    <col min="8460" max="8460" width="25.7265625" style="53" bestFit="1" customWidth="1"/>
    <col min="8461" max="8705" width="9.1796875" style="53"/>
    <col min="8706" max="8706" width="4.453125" style="53" customWidth="1"/>
    <col min="8707" max="8707" width="38.7265625" style="53" customWidth="1"/>
    <col min="8708" max="8708" width="9.81640625" style="53" customWidth="1"/>
    <col min="8709" max="8709" width="11.26953125" style="53" customWidth="1"/>
    <col min="8710" max="8710" width="10.26953125" style="53" customWidth="1"/>
    <col min="8711" max="8711" width="11.453125" style="53" customWidth="1"/>
    <col min="8712" max="8712" width="9.1796875" style="53"/>
    <col min="8713" max="8713" width="10.81640625" style="53" customWidth="1"/>
    <col min="8714" max="8714" width="11.7265625" style="53" customWidth="1"/>
    <col min="8715" max="8715" width="11.26953125" style="53" customWidth="1"/>
    <col min="8716" max="8716" width="25.7265625" style="53" bestFit="1" customWidth="1"/>
    <col min="8717" max="8961" width="9.1796875" style="53"/>
    <col min="8962" max="8962" width="4.453125" style="53" customWidth="1"/>
    <col min="8963" max="8963" width="38.7265625" style="53" customWidth="1"/>
    <col min="8964" max="8964" width="9.81640625" style="53" customWidth="1"/>
    <col min="8965" max="8965" width="11.26953125" style="53" customWidth="1"/>
    <col min="8966" max="8966" width="10.26953125" style="53" customWidth="1"/>
    <col min="8967" max="8967" width="11.453125" style="53" customWidth="1"/>
    <col min="8968" max="8968" width="9.1796875" style="53"/>
    <col min="8969" max="8969" width="10.81640625" style="53" customWidth="1"/>
    <col min="8970" max="8970" width="11.7265625" style="53" customWidth="1"/>
    <col min="8971" max="8971" width="11.26953125" style="53" customWidth="1"/>
    <col min="8972" max="8972" width="25.7265625" style="53" bestFit="1" customWidth="1"/>
    <col min="8973" max="9217" width="9.1796875" style="53"/>
    <col min="9218" max="9218" width="4.453125" style="53" customWidth="1"/>
    <col min="9219" max="9219" width="38.7265625" style="53" customWidth="1"/>
    <col min="9220" max="9220" width="9.81640625" style="53" customWidth="1"/>
    <col min="9221" max="9221" width="11.26953125" style="53" customWidth="1"/>
    <col min="9222" max="9222" width="10.26953125" style="53" customWidth="1"/>
    <col min="9223" max="9223" width="11.453125" style="53" customWidth="1"/>
    <col min="9224" max="9224" width="9.1796875" style="53"/>
    <col min="9225" max="9225" width="10.81640625" style="53" customWidth="1"/>
    <col min="9226" max="9226" width="11.7265625" style="53" customWidth="1"/>
    <col min="9227" max="9227" width="11.26953125" style="53" customWidth="1"/>
    <col min="9228" max="9228" width="25.7265625" style="53" bestFit="1" customWidth="1"/>
    <col min="9229" max="9473" width="9.1796875" style="53"/>
    <col min="9474" max="9474" width="4.453125" style="53" customWidth="1"/>
    <col min="9475" max="9475" width="38.7265625" style="53" customWidth="1"/>
    <col min="9476" max="9476" width="9.81640625" style="53" customWidth="1"/>
    <col min="9477" max="9477" width="11.26953125" style="53" customWidth="1"/>
    <col min="9478" max="9478" width="10.26953125" style="53" customWidth="1"/>
    <col min="9479" max="9479" width="11.453125" style="53" customWidth="1"/>
    <col min="9480" max="9480" width="9.1796875" style="53"/>
    <col min="9481" max="9481" width="10.81640625" style="53" customWidth="1"/>
    <col min="9482" max="9482" width="11.7265625" style="53" customWidth="1"/>
    <col min="9483" max="9483" width="11.26953125" style="53" customWidth="1"/>
    <col min="9484" max="9484" width="25.7265625" style="53" bestFit="1" customWidth="1"/>
    <col min="9485" max="9729" width="9.1796875" style="53"/>
    <col min="9730" max="9730" width="4.453125" style="53" customWidth="1"/>
    <col min="9731" max="9731" width="38.7265625" style="53" customWidth="1"/>
    <col min="9732" max="9732" width="9.81640625" style="53" customWidth="1"/>
    <col min="9733" max="9733" width="11.26953125" style="53" customWidth="1"/>
    <col min="9734" max="9734" width="10.26953125" style="53" customWidth="1"/>
    <col min="9735" max="9735" width="11.453125" style="53" customWidth="1"/>
    <col min="9736" max="9736" width="9.1796875" style="53"/>
    <col min="9737" max="9737" width="10.81640625" style="53" customWidth="1"/>
    <col min="9738" max="9738" width="11.7265625" style="53" customWidth="1"/>
    <col min="9739" max="9739" width="11.26953125" style="53" customWidth="1"/>
    <col min="9740" max="9740" width="25.7265625" style="53" bestFit="1" customWidth="1"/>
    <col min="9741" max="9985" width="9.1796875" style="53"/>
    <col min="9986" max="9986" width="4.453125" style="53" customWidth="1"/>
    <col min="9987" max="9987" width="38.7265625" style="53" customWidth="1"/>
    <col min="9988" max="9988" width="9.81640625" style="53" customWidth="1"/>
    <col min="9989" max="9989" width="11.26953125" style="53" customWidth="1"/>
    <col min="9990" max="9990" width="10.26953125" style="53" customWidth="1"/>
    <col min="9991" max="9991" width="11.453125" style="53" customWidth="1"/>
    <col min="9992" max="9992" width="9.1796875" style="53"/>
    <col min="9993" max="9993" width="10.81640625" style="53" customWidth="1"/>
    <col min="9994" max="9994" width="11.7265625" style="53" customWidth="1"/>
    <col min="9995" max="9995" width="11.26953125" style="53" customWidth="1"/>
    <col min="9996" max="9996" width="25.7265625" style="53" bestFit="1" customWidth="1"/>
    <col min="9997" max="10241" width="9.1796875" style="53"/>
    <col min="10242" max="10242" width="4.453125" style="53" customWidth="1"/>
    <col min="10243" max="10243" width="38.7265625" style="53" customWidth="1"/>
    <col min="10244" max="10244" width="9.81640625" style="53" customWidth="1"/>
    <col min="10245" max="10245" width="11.26953125" style="53" customWidth="1"/>
    <col min="10246" max="10246" width="10.26953125" style="53" customWidth="1"/>
    <col min="10247" max="10247" width="11.453125" style="53" customWidth="1"/>
    <col min="10248" max="10248" width="9.1796875" style="53"/>
    <col min="10249" max="10249" width="10.81640625" style="53" customWidth="1"/>
    <col min="10250" max="10250" width="11.7265625" style="53" customWidth="1"/>
    <col min="10251" max="10251" width="11.26953125" style="53" customWidth="1"/>
    <col min="10252" max="10252" width="25.7265625" style="53" bestFit="1" customWidth="1"/>
    <col min="10253" max="10497" width="9.1796875" style="53"/>
    <col min="10498" max="10498" width="4.453125" style="53" customWidth="1"/>
    <col min="10499" max="10499" width="38.7265625" style="53" customWidth="1"/>
    <col min="10500" max="10500" width="9.81640625" style="53" customWidth="1"/>
    <col min="10501" max="10501" width="11.26953125" style="53" customWidth="1"/>
    <col min="10502" max="10502" width="10.26953125" style="53" customWidth="1"/>
    <col min="10503" max="10503" width="11.453125" style="53" customWidth="1"/>
    <col min="10504" max="10504" width="9.1796875" style="53"/>
    <col min="10505" max="10505" width="10.81640625" style="53" customWidth="1"/>
    <col min="10506" max="10506" width="11.7265625" style="53" customWidth="1"/>
    <col min="10507" max="10507" width="11.26953125" style="53" customWidth="1"/>
    <col min="10508" max="10508" width="25.7265625" style="53" bestFit="1" customWidth="1"/>
    <col min="10509" max="10753" width="9.1796875" style="53"/>
    <col min="10754" max="10754" width="4.453125" style="53" customWidth="1"/>
    <col min="10755" max="10755" width="38.7265625" style="53" customWidth="1"/>
    <col min="10756" max="10756" width="9.81640625" style="53" customWidth="1"/>
    <col min="10757" max="10757" width="11.26953125" style="53" customWidth="1"/>
    <col min="10758" max="10758" width="10.26953125" style="53" customWidth="1"/>
    <col min="10759" max="10759" width="11.453125" style="53" customWidth="1"/>
    <col min="10760" max="10760" width="9.1796875" style="53"/>
    <col min="10761" max="10761" width="10.81640625" style="53" customWidth="1"/>
    <col min="10762" max="10762" width="11.7265625" style="53" customWidth="1"/>
    <col min="10763" max="10763" width="11.26953125" style="53" customWidth="1"/>
    <col min="10764" max="10764" width="25.7265625" style="53" bestFit="1" customWidth="1"/>
    <col min="10765" max="11009" width="9.1796875" style="53"/>
    <col min="11010" max="11010" width="4.453125" style="53" customWidth="1"/>
    <col min="11011" max="11011" width="38.7265625" style="53" customWidth="1"/>
    <col min="11012" max="11012" width="9.81640625" style="53" customWidth="1"/>
    <col min="11013" max="11013" width="11.26953125" style="53" customWidth="1"/>
    <col min="11014" max="11014" width="10.26953125" style="53" customWidth="1"/>
    <col min="11015" max="11015" width="11.453125" style="53" customWidth="1"/>
    <col min="11016" max="11016" width="9.1796875" style="53"/>
    <col min="11017" max="11017" width="10.81640625" style="53" customWidth="1"/>
    <col min="11018" max="11018" width="11.7265625" style="53" customWidth="1"/>
    <col min="11019" max="11019" width="11.26953125" style="53" customWidth="1"/>
    <col min="11020" max="11020" width="25.7265625" style="53" bestFit="1" customWidth="1"/>
    <col min="11021" max="11265" width="9.1796875" style="53"/>
    <col min="11266" max="11266" width="4.453125" style="53" customWidth="1"/>
    <col min="11267" max="11267" width="38.7265625" style="53" customWidth="1"/>
    <col min="11268" max="11268" width="9.81640625" style="53" customWidth="1"/>
    <col min="11269" max="11269" width="11.26953125" style="53" customWidth="1"/>
    <col min="11270" max="11270" width="10.26953125" style="53" customWidth="1"/>
    <col min="11271" max="11271" width="11.453125" style="53" customWidth="1"/>
    <col min="11272" max="11272" width="9.1796875" style="53"/>
    <col min="11273" max="11273" width="10.81640625" style="53" customWidth="1"/>
    <col min="11274" max="11274" width="11.7265625" style="53" customWidth="1"/>
    <col min="11275" max="11275" width="11.26953125" style="53" customWidth="1"/>
    <col min="11276" max="11276" width="25.7265625" style="53" bestFit="1" customWidth="1"/>
    <col min="11277" max="11521" width="9.1796875" style="53"/>
    <col min="11522" max="11522" width="4.453125" style="53" customWidth="1"/>
    <col min="11523" max="11523" width="38.7265625" style="53" customWidth="1"/>
    <col min="11524" max="11524" width="9.81640625" style="53" customWidth="1"/>
    <col min="11525" max="11525" width="11.26953125" style="53" customWidth="1"/>
    <col min="11526" max="11526" width="10.26953125" style="53" customWidth="1"/>
    <col min="11527" max="11527" width="11.453125" style="53" customWidth="1"/>
    <col min="11528" max="11528" width="9.1796875" style="53"/>
    <col min="11529" max="11529" width="10.81640625" style="53" customWidth="1"/>
    <col min="11530" max="11530" width="11.7265625" style="53" customWidth="1"/>
    <col min="11531" max="11531" width="11.26953125" style="53" customWidth="1"/>
    <col min="11532" max="11532" width="25.7265625" style="53" bestFit="1" customWidth="1"/>
    <col min="11533" max="11777" width="9.1796875" style="53"/>
    <col min="11778" max="11778" width="4.453125" style="53" customWidth="1"/>
    <col min="11779" max="11779" width="38.7265625" style="53" customWidth="1"/>
    <col min="11780" max="11780" width="9.81640625" style="53" customWidth="1"/>
    <col min="11781" max="11781" width="11.26953125" style="53" customWidth="1"/>
    <col min="11782" max="11782" width="10.26953125" style="53" customWidth="1"/>
    <col min="11783" max="11783" width="11.453125" style="53" customWidth="1"/>
    <col min="11784" max="11784" width="9.1796875" style="53"/>
    <col min="11785" max="11785" width="10.81640625" style="53" customWidth="1"/>
    <col min="11786" max="11786" width="11.7265625" style="53" customWidth="1"/>
    <col min="11787" max="11787" width="11.26953125" style="53" customWidth="1"/>
    <col min="11788" max="11788" width="25.7265625" style="53" bestFit="1" customWidth="1"/>
    <col min="11789" max="12033" width="9.1796875" style="53"/>
    <col min="12034" max="12034" width="4.453125" style="53" customWidth="1"/>
    <col min="12035" max="12035" width="38.7265625" style="53" customWidth="1"/>
    <col min="12036" max="12036" width="9.81640625" style="53" customWidth="1"/>
    <col min="12037" max="12037" width="11.26953125" style="53" customWidth="1"/>
    <col min="12038" max="12038" width="10.26953125" style="53" customWidth="1"/>
    <col min="12039" max="12039" width="11.453125" style="53" customWidth="1"/>
    <col min="12040" max="12040" width="9.1796875" style="53"/>
    <col min="12041" max="12041" width="10.81640625" style="53" customWidth="1"/>
    <col min="12042" max="12042" width="11.7265625" style="53" customWidth="1"/>
    <col min="12043" max="12043" width="11.26953125" style="53" customWidth="1"/>
    <col min="12044" max="12044" width="25.7265625" style="53" bestFit="1" customWidth="1"/>
    <col min="12045" max="12289" width="9.1796875" style="53"/>
    <col min="12290" max="12290" width="4.453125" style="53" customWidth="1"/>
    <col min="12291" max="12291" width="38.7265625" style="53" customWidth="1"/>
    <col min="12292" max="12292" width="9.81640625" style="53" customWidth="1"/>
    <col min="12293" max="12293" width="11.26953125" style="53" customWidth="1"/>
    <col min="12294" max="12294" width="10.26953125" style="53" customWidth="1"/>
    <col min="12295" max="12295" width="11.453125" style="53" customWidth="1"/>
    <col min="12296" max="12296" width="9.1796875" style="53"/>
    <col min="12297" max="12297" width="10.81640625" style="53" customWidth="1"/>
    <col min="12298" max="12298" width="11.7265625" style="53" customWidth="1"/>
    <col min="12299" max="12299" width="11.26953125" style="53" customWidth="1"/>
    <col min="12300" max="12300" width="25.7265625" style="53" bestFit="1" customWidth="1"/>
    <col min="12301" max="12545" width="9.1796875" style="53"/>
    <col min="12546" max="12546" width="4.453125" style="53" customWidth="1"/>
    <col min="12547" max="12547" width="38.7265625" style="53" customWidth="1"/>
    <col min="12548" max="12548" width="9.81640625" style="53" customWidth="1"/>
    <col min="12549" max="12549" width="11.26953125" style="53" customWidth="1"/>
    <col min="12550" max="12550" width="10.26953125" style="53" customWidth="1"/>
    <col min="12551" max="12551" width="11.453125" style="53" customWidth="1"/>
    <col min="12552" max="12552" width="9.1796875" style="53"/>
    <col min="12553" max="12553" width="10.81640625" style="53" customWidth="1"/>
    <col min="12554" max="12554" width="11.7265625" style="53" customWidth="1"/>
    <col min="12555" max="12555" width="11.26953125" style="53" customWidth="1"/>
    <col min="12556" max="12556" width="25.7265625" style="53" bestFit="1" customWidth="1"/>
    <col min="12557" max="12801" width="9.1796875" style="53"/>
    <col min="12802" max="12802" width="4.453125" style="53" customWidth="1"/>
    <col min="12803" max="12803" width="38.7265625" style="53" customWidth="1"/>
    <col min="12804" max="12804" width="9.81640625" style="53" customWidth="1"/>
    <col min="12805" max="12805" width="11.26953125" style="53" customWidth="1"/>
    <col min="12806" max="12806" width="10.26953125" style="53" customWidth="1"/>
    <col min="12807" max="12807" width="11.453125" style="53" customWidth="1"/>
    <col min="12808" max="12808" width="9.1796875" style="53"/>
    <col min="12809" max="12809" width="10.81640625" style="53" customWidth="1"/>
    <col min="12810" max="12810" width="11.7265625" style="53" customWidth="1"/>
    <col min="12811" max="12811" width="11.26953125" style="53" customWidth="1"/>
    <col min="12812" max="12812" width="25.7265625" style="53" bestFit="1" customWidth="1"/>
    <col min="12813" max="13057" width="9.1796875" style="53"/>
    <col min="13058" max="13058" width="4.453125" style="53" customWidth="1"/>
    <col min="13059" max="13059" width="38.7265625" style="53" customWidth="1"/>
    <col min="13060" max="13060" width="9.81640625" style="53" customWidth="1"/>
    <col min="13061" max="13061" width="11.26953125" style="53" customWidth="1"/>
    <col min="13062" max="13062" width="10.26953125" style="53" customWidth="1"/>
    <col min="13063" max="13063" width="11.453125" style="53" customWidth="1"/>
    <col min="13064" max="13064" width="9.1796875" style="53"/>
    <col min="13065" max="13065" width="10.81640625" style="53" customWidth="1"/>
    <col min="13066" max="13066" width="11.7265625" style="53" customWidth="1"/>
    <col min="13067" max="13067" width="11.26953125" style="53" customWidth="1"/>
    <col min="13068" max="13068" width="25.7265625" style="53" bestFit="1" customWidth="1"/>
    <col min="13069" max="13313" width="9.1796875" style="53"/>
    <col min="13314" max="13314" width="4.453125" style="53" customWidth="1"/>
    <col min="13315" max="13315" width="38.7265625" style="53" customWidth="1"/>
    <col min="13316" max="13316" width="9.81640625" style="53" customWidth="1"/>
    <col min="13317" max="13317" width="11.26953125" style="53" customWidth="1"/>
    <col min="13318" max="13318" width="10.26953125" style="53" customWidth="1"/>
    <col min="13319" max="13319" width="11.453125" style="53" customWidth="1"/>
    <col min="13320" max="13320" width="9.1796875" style="53"/>
    <col min="13321" max="13321" width="10.81640625" style="53" customWidth="1"/>
    <col min="13322" max="13322" width="11.7265625" style="53" customWidth="1"/>
    <col min="13323" max="13323" width="11.26953125" style="53" customWidth="1"/>
    <col min="13324" max="13324" width="25.7265625" style="53" bestFit="1" customWidth="1"/>
    <col min="13325" max="13569" width="9.1796875" style="53"/>
    <col min="13570" max="13570" width="4.453125" style="53" customWidth="1"/>
    <col min="13571" max="13571" width="38.7265625" style="53" customWidth="1"/>
    <col min="13572" max="13572" width="9.81640625" style="53" customWidth="1"/>
    <col min="13573" max="13573" width="11.26953125" style="53" customWidth="1"/>
    <col min="13574" max="13574" width="10.26953125" style="53" customWidth="1"/>
    <col min="13575" max="13575" width="11.453125" style="53" customWidth="1"/>
    <col min="13576" max="13576" width="9.1796875" style="53"/>
    <col min="13577" max="13577" width="10.81640625" style="53" customWidth="1"/>
    <col min="13578" max="13578" width="11.7265625" style="53" customWidth="1"/>
    <col min="13579" max="13579" width="11.26953125" style="53" customWidth="1"/>
    <col min="13580" max="13580" width="25.7265625" style="53" bestFit="1" customWidth="1"/>
    <col min="13581" max="13825" width="9.1796875" style="53"/>
    <col min="13826" max="13826" width="4.453125" style="53" customWidth="1"/>
    <col min="13827" max="13827" width="38.7265625" style="53" customWidth="1"/>
    <col min="13828" max="13828" width="9.81640625" style="53" customWidth="1"/>
    <col min="13829" max="13829" width="11.26953125" style="53" customWidth="1"/>
    <col min="13830" max="13830" width="10.26953125" style="53" customWidth="1"/>
    <col min="13831" max="13831" width="11.453125" style="53" customWidth="1"/>
    <col min="13832" max="13832" width="9.1796875" style="53"/>
    <col min="13833" max="13833" width="10.81640625" style="53" customWidth="1"/>
    <col min="13834" max="13834" width="11.7265625" style="53" customWidth="1"/>
    <col min="13835" max="13835" width="11.26953125" style="53" customWidth="1"/>
    <col min="13836" max="13836" width="25.7265625" style="53" bestFit="1" customWidth="1"/>
    <col min="13837" max="14081" width="9.1796875" style="53"/>
    <col min="14082" max="14082" width="4.453125" style="53" customWidth="1"/>
    <col min="14083" max="14083" width="38.7265625" style="53" customWidth="1"/>
    <col min="14084" max="14084" width="9.81640625" style="53" customWidth="1"/>
    <col min="14085" max="14085" width="11.26953125" style="53" customWidth="1"/>
    <col min="14086" max="14086" width="10.26953125" style="53" customWidth="1"/>
    <col min="14087" max="14087" width="11.453125" style="53" customWidth="1"/>
    <col min="14088" max="14088" width="9.1796875" style="53"/>
    <col min="14089" max="14089" width="10.81640625" style="53" customWidth="1"/>
    <col min="14090" max="14090" width="11.7265625" style="53" customWidth="1"/>
    <col min="14091" max="14091" width="11.26953125" style="53" customWidth="1"/>
    <col min="14092" max="14092" width="25.7265625" style="53" bestFit="1" customWidth="1"/>
    <col min="14093" max="14337" width="9.1796875" style="53"/>
    <col min="14338" max="14338" width="4.453125" style="53" customWidth="1"/>
    <col min="14339" max="14339" width="38.7265625" style="53" customWidth="1"/>
    <col min="14340" max="14340" width="9.81640625" style="53" customWidth="1"/>
    <col min="14341" max="14341" width="11.26953125" style="53" customWidth="1"/>
    <col min="14342" max="14342" width="10.26953125" style="53" customWidth="1"/>
    <col min="14343" max="14343" width="11.453125" style="53" customWidth="1"/>
    <col min="14344" max="14344" width="9.1796875" style="53"/>
    <col min="14345" max="14345" width="10.81640625" style="53" customWidth="1"/>
    <col min="14346" max="14346" width="11.7265625" style="53" customWidth="1"/>
    <col min="14347" max="14347" width="11.26953125" style="53" customWidth="1"/>
    <col min="14348" max="14348" width="25.7265625" style="53" bestFit="1" customWidth="1"/>
    <col min="14349" max="14593" width="9.1796875" style="53"/>
    <col min="14594" max="14594" width="4.453125" style="53" customWidth="1"/>
    <col min="14595" max="14595" width="38.7265625" style="53" customWidth="1"/>
    <col min="14596" max="14596" width="9.81640625" style="53" customWidth="1"/>
    <col min="14597" max="14597" width="11.26953125" style="53" customWidth="1"/>
    <col min="14598" max="14598" width="10.26953125" style="53" customWidth="1"/>
    <col min="14599" max="14599" width="11.453125" style="53" customWidth="1"/>
    <col min="14600" max="14600" width="9.1796875" style="53"/>
    <col min="14601" max="14601" width="10.81640625" style="53" customWidth="1"/>
    <col min="14602" max="14602" width="11.7265625" style="53" customWidth="1"/>
    <col min="14603" max="14603" width="11.26953125" style="53" customWidth="1"/>
    <col min="14604" max="14604" width="25.7265625" style="53" bestFit="1" customWidth="1"/>
    <col min="14605" max="14849" width="9.1796875" style="53"/>
    <col min="14850" max="14850" width="4.453125" style="53" customWidth="1"/>
    <col min="14851" max="14851" width="38.7265625" style="53" customWidth="1"/>
    <col min="14852" max="14852" width="9.81640625" style="53" customWidth="1"/>
    <col min="14853" max="14853" width="11.26953125" style="53" customWidth="1"/>
    <col min="14854" max="14854" width="10.26953125" style="53" customWidth="1"/>
    <col min="14855" max="14855" width="11.453125" style="53" customWidth="1"/>
    <col min="14856" max="14856" width="9.1796875" style="53"/>
    <col min="14857" max="14857" width="10.81640625" style="53" customWidth="1"/>
    <col min="14858" max="14858" width="11.7265625" style="53" customWidth="1"/>
    <col min="14859" max="14859" width="11.26953125" style="53" customWidth="1"/>
    <col min="14860" max="14860" width="25.7265625" style="53" bestFit="1" customWidth="1"/>
    <col min="14861" max="15105" width="9.1796875" style="53"/>
    <col min="15106" max="15106" width="4.453125" style="53" customWidth="1"/>
    <col min="15107" max="15107" width="38.7265625" style="53" customWidth="1"/>
    <col min="15108" max="15108" width="9.81640625" style="53" customWidth="1"/>
    <col min="15109" max="15109" width="11.26953125" style="53" customWidth="1"/>
    <col min="15110" max="15110" width="10.26953125" style="53" customWidth="1"/>
    <col min="15111" max="15111" width="11.453125" style="53" customWidth="1"/>
    <col min="15112" max="15112" width="9.1796875" style="53"/>
    <col min="15113" max="15113" width="10.81640625" style="53" customWidth="1"/>
    <col min="15114" max="15114" width="11.7265625" style="53" customWidth="1"/>
    <col min="15115" max="15115" width="11.26953125" style="53" customWidth="1"/>
    <col min="15116" max="15116" width="25.7265625" style="53" bestFit="1" customWidth="1"/>
    <col min="15117" max="15361" width="9.1796875" style="53"/>
    <col min="15362" max="15362" width="4.453125" style="53" customWidth="1"/>
    <col min="15363" max="15363" width="38.7265625" style="53" customWidth="1"/>
    <col min="15364" max="15364" width="9.81640625" style="53" customWidth="1"/>
    <col min="15365" max="15365" width="11.26953125" style="53" customWidth="1"/>
    <col min="15366" max="15366" width="10.26953125" style="53" customWidth="1"/>
    <col min="15367" max="15367" width="11.453125" style="53" customWidth="1"/>
    <col min="15368" max="15368" width="9.1796875" style="53"/>
    <col min="15369" max="15369" width="10.81640625" style="53" customWidth="1"/>
    <col min="15370" max="15370" width="11.7265625" style="53" customWidth="1"/>
    <col min="15371" max="15371" width="11.26953125" style="53" customWidth="1"/>
    <col min="15372" max="15372" width="25.7265625" style="53" bestFit="1" customWidth="1"/>
    <col min="15373" max="15617" width="9.1796875" style="53"/>
    <col min="15618" max="15618" width="4.453125" style="53" customWidth="1"/>
    <col min="15619" max="15619" width="38.7265625" style="53" customWidth="1"/>
    <col min="15620" max="15620" width="9.81640625" style="53" customWidth="1"/>
    <col min="15621" max="15621" width="11.26953125" style="53" customWidth="1"/>
    <col min="15622" max="15622" width="10.26953125" style="53" customWidth="1"/>
    <col min="15623" max="15623" width="11.453125" style="53" customWidth="1"/>
    <col min="15624" max="15624" width="9.1796875" style="53"/>
    <col min="15625" max="15625" width="10.81640625" style="53" customWidth="1"/>
    <col min="15626" max="15626" width="11.7265625" style="53" customWidth="1"/>
    <col min="15627" max="15627" width="11.26953125" style="53" customWidth="1"/>
    <col min="15628" max="15628" width="25.7265625" style="53" bestFit="1" customWidth="1"/>
    <col min="15629" max="15873" width="9.1796875" style="53"/>
    <col min="15874" max="15874" width="4.453125" style="53" customWidth="1"/>
    <col min="15875" max="15875" width="38.7265625" style="53" customWidth="1"/>
    <col min="15876" max="15876" width="9.81640625" style="53" customWidth="1"/>
    <col min="15877" max="15877" width="11.26953125" style="53" customWidth="1"/>
    <col min="15878" max="15878" width="10.26953125" style="53" customWidth="1"/>
    <col min="15879" max="15879" width="11.453125" style="53" customWidth="1"/>
    <col min="15880" max="15880" width="9.1796875" style="53"/>
    <col min="15881" max="15881" width="10.81640625" style="53" customWidth="1"/>
    <col min="15882" max="15882" width="11.7265625" style="53" customWidth="1"/>
    <col min="15883" max="15883" width="11.26953125" style="53" customWidth="1"/>
    <col min="15884" max="15884" width="25.7265625" style="53" bestFit="1" customWidth="1"/>
    <col min="15885" max="16129" width="9.1796875" style="53"/>
    <col min="16130" max="16130" width="4.453125" style="53" customWidth="1"/>
    <col min="16131" max="16131" width="38.7265625" style="53" customWidth="1"/>
    <col min="16132" max="16132" width="9.81640625" style="53" customWidth="1"/>
    <col min="16133" max="16133" width="11.26953125" style="53" customWidth="1"/>
    <col min="16134" max="16134" width="10.26953125" style="53" customWidth="1"/>
    <col min="16135" max="16135" width="11.453125" style="53" customWidth="1"/>
    <col min="16136" max="16136" width="9.1796875" style="53"/>
    <col min="16137" max="16137" width="10.81640625" style="53" customWidth="1"/>
    <col min="16138" max="16138" width="11.7265625" style="53" customWidth="1"/>
    <col min="16139" max="16139" width="11.26953125" style="53" customWidth="1"/>
    <col min="16140" max="16140" width="25.7265625" style="53" bestFit="1" customWidth="1"/>
    <col min="16141" max="16384" width="9.1796875" style="53"/>
  </cols>
  <sheetData>
    <row r="1" spans="1:12" ht="43.5" customHeight="1" x14ac:dyDescent="0.35">
      <c r="A1" s="264" t="s">
        <v>42</v>
      </c>
      <c r="B1" s="264"/>
      <c r="C1" s="264"/>
      <c r="D1" s="264"/>
      <c r="E1" s="264"/>
      <c r="F1" s="264"/>
      <c r="G1" s="264"/>
      <c r="H1" s="264"/>
      <c r="I1" s="264"/>
      <c r="J1" s="264"/>
      <c r="K1" s="264"/>
    </row>
    <row r="2" spans="1:12" ht="27.75" customHeight="1" x14ac:dyDescent="0.35">
      <c r="A2" s="51"/>
      <c r="B2" s="161"/>
      <c r="C2" s="161"/>
      <c r="D2" s="161"/>
      <c r="E2" s="161"/>
      <c r="F2" s="140"/>
      <c r="G2" s="161"/>
      <c r="H2" s="161"/>
      <c r="I2" s="161"/>
      <c r="J2" s="291" t="s">
        <v>71</v>
      </c>
      <c r="K2" s="291"/>
    </row>
    <row r="3" spans="1:12" s="57" customFormat="1" ht="35.25" customHeight="1" x14ac:dyDescent="0.35">
      <c r="A3" s="265" t="s">
        <v>25</v>
      </c>
      <c r="B3" s="266" t="s">
        <v>4</v>
      </c>
      <c r="C3" s="269" t="s">
        <v>69</v>
      </c>
      <c r="D3" s="270"/>
      <c r="E3" s="270"/>
      <c r="F3" s="271"/>
      <c r="G3" s="269" t="s">
        <v>55</v>
      </c>
      <c r="H3" s="270"/>
      <c r="I3" s="270"/>
      <c r="J3" s="271"/>
      <c r="K3" s="309" t="s">
        <v>6</v>
      </c>
      <c r="L3" s="227"/>
    </row>
    <row r="4" spans="1:12" s="48" customFormat="1" ht="67.5" customHeight="1" x14ac:dyDescent="0.35">
      <c r="A4" s="265"/>
      <c r="B4" s="266"/>
      <c r="C4" s="157" t="s">
        <v>5</v>
      </c>
      <c r="D4" s="38" t="s">
        <v>14</v>
      </c>
      <c r="E4" s="38" t="s">
        <v>15</v>
      </c>
      <c r="F4" s="173" t="s">
        <v>44</v>
      </c>
      <c r="G4" s="157" t="s">
        <v>107</v>
      </c>
      <c r="H4" s="38" t="s">
        <v>14</v>
      </c>
      <c r="I4" s="38" t="s">
        <v>15</v>
      </c>
      <c r="J4" s="173" t="s">
        <v>1</v>
      </c>
      <c r="K4" s="310"/>
      <c r="L4" s="228"/>
    </row>
    <row r="5" spans="1:12" ht="27.75" customHeight="1" x14ac:dyDescent="0.35">
      <c r="A5" s="72">
        <v>1</v>
      </c>
      <c r="B5" s="174" t="s">
        <v>47</v>
      </c>
      <c r="C5" s="175"/>
      <c r="D5" s="56">
        <v>1</v>
      </c>
      <c r="E5" s="73">
        <v>40</v>
      </c>
      <c r="F5" s="104">
        <f>C5*D5*E5</f>
        <v>0</v>
      </c>
      <c r="G5" s="175"/>
      <c r="H5" s="56">
        <v>1</v>
      </c>
      <c r="I5" s="73">
        <v>40</v>
      </c>
      <c r="J5" s="104">
        <f>G5*H5*I5*7%</f>
        <v>0</v>
      </c>
      <c r="K5" s="176">
        <f t="shared" ref="K5:K10" si="0">J5-F5</f>
        <v>0</v>
      </c>
    </row>
    <row r="6" spans="1:12" ht="27.75" customHeight="1" x14ac:dyDescent="0.35">
      <c r="A6" s="72">
        <v>2</v>
      </c>
      <c r="B6" s="174" t="s">
        <v>48</v>
      </c>
      <c r="C6" s="177">
        <v>2</v>
      </c>
      <c r="D6" s="56">
        <v>1</v>
      </c>
      <c r="E6" s="73">
        <v>30</v>
      </c>
      <c r="F6" s="104">
        <f>C6*D6*E6</f>
        <v>60</v>
      </c>
      <c r="G6" s="177">
        <f>(C6*105%)</f>
        <v>2.1</v>
      </c>
      <c r="H6" s="56">
        <v>1</v>
      </c>
      <c r="I6" s="73">
        <v>30</v>
      </c>
      <c r="J6" s="104">
        <f>G6*H6*I6</f>
        <v>63</v>
      </c>
      <c r="K6" s="176">
        <f t="shared" si="0"/>
        <v>3</v>
      </c>
    </row>
    <row r="7" spans="1:12" ht="27.75" customHeight="1" x14ac:dyDescent="0.35">
      <c r="A7" s="55">
        <v>3</v>
      </c>
      <c r="B7" s="174" t="s">
        <v>49</v>
      </c>
      <c r="C7" s="177">
        <v>0</v>
      </c>
      <c r="D7" s="56">
        <v>1</v>
      </c>
      <c r="E7" s="73">
        <v>20</v>
      </c>
      <c r="F7" s="104">
        <f>C7*D7*E7</f>
        <v>0</v>
      </c>
      <c r="G7" s="177">
        <f>(C7*129%)</f>
        <v>0</v>
      </c>
      <c r="H7" s="56">
        <v>1</v>
      </c>
      <c r="I7" s="73">
        <v>20</v>
      </c>
      <c r="J7" s="104">
        <f>G7*H7*I7</f>
        <v>0</v>
      </c>
      <c r="K7" s="176">
        <f t="shared" si="0"/>
        <v>0</v>
      </c>
    </row>
    <row r="8" spans="1:12" ht="27.75" customHeight="1" x14ac:dyDescent="0.35">
      <c r="A8" s="178">
        <v>4</v>
      </c>
      <c r="B8" s="179" t="s">
        <v>50</v>
      </c>
      <c r="C8" s="177">
        <v>3</v>
      </c>
      <c r="D8" s="56">
        <v>1</v>
      </c>
      <c r="E8" s="73">
        <v>15</v>
      </c>
      <c r="F8" s="104">
        <f>C8*D8*E8</f>
        <v>45</v>
      </c>
      <c r="G8" s="177">
        <f>(C8*151%)</f>
        <v>4.53</v>
      </c>
      <c r="H8" s="56">
        <v>1</v>
      </c>
      <c r="I8" s="73">
        <v>15</v>
      </c>
      <c r="J8" s="104">
        <f>G8*H8*I8</f>
        <v>67.95</v>
      </c>
      <c r="K8" s="176">
        <f t="shared" si="0"/>
        <v>22.950000000000003</v>
      </c>
    </row>
    <row r="9" spans="1:12" ht="27.75" customHeight="1" x14ac:dyDescent="0.35">
      <c r="A9" s="178">
        <v>5</v>
      </c>
      <c r="B9" s="179" t="s">
        <v>66</v>
      </c>
      <c r="C9" s="56">
        <v>1</v>
      </c>
      <c r="D9" s="56">
        <v>1</v>
      </c>
      <c r="E9" s="73">
        <v>10</v>
      </c>
      <c r="F9" s="104">
        <f>C9*D9*E9</f>
        <v>10</v>
      </c>
      <c r="G9" s="177">
        <f>(C9*126%)</f>
        <v>1.26</v>
      </c>
      <c r="H9" s="56">
        <v>1</v>
      </c>
      <c r="I9" s="73">
        <v>12</v>
      </c>
      <c r="J9" s="104">
        <f>G9*H9*I9</f>
        <v>15.120000000000001</v>
      </c>
      <c r="K9" s="176">
        <f t="shared" si="0"/>
        <v>5.120000000000001</v>
      </c>
    </row>
    <row r="10" spans="1:12" ht="27.75" customHeight="1" x14ac:dyDescent="0.35">
      <c r="A10" s="178">
        <v>6</v>
      </c>
      <c r="B10" s="179" t="s">
        <v>82</v>
      </c>
      <c r="C10" s="56"/>
      <c r="D10" s="56"/>
      <c r="E10" s="73"/>
      <c r="F10" s="104"/>
      <c r="G10" s="177">
        <f>165*5%</f>
        <v>8.25</v>
      </c>
      <c r="H10" s="56">
        <v>1</v>
      </c>
      <c r="I10" s="73">
        <v>10</v>
      </c>
      <c r="J10" s="104">
        <f>G10*H10*I10</f>
        <v>82.5</v>
      </c>
      <c r="K10" s="176">
        <f t="shared" si="0"/>
        <v>82.5</v>
      </c>
    </row>
    <row r="11" spans="1:12" s="36" customFormat="1" ht="27.75" customHeight="1" x14ac:dyDescent="0.35">
      <c r="A11" s="40"/>
      <c r="B11" s="40" t="s">
        <v>2</v>
      </c>
      <c r="C11" s="44"/>
      <c r="D11" s="41"/>
      <c r="E11" s="44"/>
      <c r="F11" s="133">
        <f>SUM(F5:F9)</f>
        <v>115</v>
      </c>
      <c r="G11" s="44"/>
      <c r="H11" s="41"/>
      <c r="I11" s="41"/>
      <c r="J11" s="133">
        <f>SUM(J5:J10)</f>
        <v>228.57</v>
      </c>
      <c r="K11" s="180">
        <f>SUM(K5:K10)</f>
        <v>113.57000000000001</v>
      </c>
      <c r="L11" s="35"/>
    </row>
    <row r="12" spans="1:12" s="36" customFormat="1" x14ac:dyDescent="0.35">
      <c r="A12" s="57"/>
      <c r="B12" s="53"/>
      <c r="C12" s="160"/>
      <c r="D12" s="160"/>
      <c r="E12" s="160"/>
      <c r="F12" s="247"/>
      <c r="G12" s="160"/>
      <c r="H12" s="276"/>
      <c r="I12" s="276"/>
      <c r="J12" s="276"/>
      <c r="K12" s="276"/>
      <c r="L12" s="35"/>
    </row>
    <row r="13" spans="1:12" s="36" customFormat="1" x14ac:dyDescent="0.35">
      <c r="A13" s="57"/>
      <c r="B13" s="311" t="s">
        <v>77</v>
      </c>
      <c r="C13" s="311"/>
      <c r="D13" s="311"/>
      <c r="E13" s="160"/>
      <c r="F13" s="247"/>
      <c r="G13" s="160"/>
      <c r="H13" s="276"/>
      <c r="I13" s="276"/>
      <c r="J13" s="276"/>
      <c r="K13" s="276"/>
      <c r="L13" s="35"/>
    </row>
    <row r="14" spans="1:12" s="219" customFormat="1" x14ac:dyDescent="0.35">
      <c r="A14" s="162"/>
      <c r="B14" s="219" t="s">
        <v>103</v>
      </c>
      <c r="C14" s="245"/>
      <c r="D14" s="245"/>
      <c r="E14" s="245"/>
      <c r="F14" s="248"/>
      <c r="G14" s="245"/>
      <c r="J14" s="249"/>
      <c r="K14" s="250"/>
      <c r="L14" s="246"/>
    </row>
    <row r="16" spans="1:12" x14ac:dyDescent="0.35">
      <c r="A16" s="48"/>
      <c r="B16" s="160"/>
    </row>
    <row r="17" spans="1:2" x14ac:dyDescent="0.35">
      <c r="A17" s="48"/>
      <c r="B17" s="160"/>
    </row>
    <row r="18" spans="1:2" x14ac:dyDescent="0.35">
      <c r="A18" s="48"/>
      <c r="B18" s="160"/>
    </row>
    <row r="19" spans="1:2" x14ac:dyDescent="0.35">
      <c r="A19" s="48"/>
      <c r="B19" s="160"/>
    </row>
    <row r="20" spans="1:2" x14ac:dyDescent="0.35">
      <c r="A20" s="48"/>
      <c r="B20" s="160"/>
    </row>
    <row r="21" spans="1:2" x14ac:dyDescent="0.35">
      <c r="A21" s="48"/>
      <c r="B21" s="160"/>
    </row>
    <row r="22" spans="1:2" x14ac:dyDescent="0.35">
      <c r="A22" s="48"/>
      <c r="B22" s="36"/>
    </row>
  </sheetData>
  <mergeCells count="10">
    <mergeCell ref="C3:F3"/>
    <mergeCell ref="G3:J3"/>
    <mergeCell ref="H12:K12"/>
    <mergeCell ref="H13:K13"/>
    <mergeCell ref="A1:K1"/>
    <mergeCell ref="J2:K2"/>
    <mergeCell ref="A3:A4"/>
    <mergeCell ref="B3:B4"/>
    <mergeCell ref="K3:K4"/>
    <mergeCell ref="B13:D13"/>
  </mergeCells>
  <phoneticPr fontId="27" type="noConversion"/>
  <pageMargins left="0.45597222222222222" right="0.25" top="0.5" bottom="0" header="0" footer="0"/>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Layout" topLeftCell="A7" zoomScaleNormal="100" workbookViewId="0">
      <selection activeCell="C10" sqref="C10"/>
    </sheetView>
  </sheetViews>
  <sheetFormatPr defaultRowHeight="16.5" x14ac:dyDescent="0.35"/>
  <cols>
    <col min="1" max="1" width="6.26953125" style="53" customWidth="1"/>
    <col min="2" max="2" width="16.81640625" style="53" customWidth="1"/>
    <col min="3" max="3" width="14.54296875" style="254" customWidth="1"/>
    <col min="4" max="4" width="14.54296875" style="53" customWidth="1"/>
    <col min="5" max="5" width="14.54296875" style="239" customWidth="1"/>
    <col min="6" max="6" width="14.54296875" style="254" customWidth="1"/>
    <col min="7" max="7" width="14.54296875" style="53" customWidth="1"/>
    <col min="8" max="8" width="14.54296875" style="239" customWidth="1"/>
    <col min="9" max="9" width="14.54296875" style="255" customWidth="1"/>
    <col min="10" max="10" width="14.54296875" style="53" customWidth="1"/>
    <col min="11" max="257" width="9.1796875" style="53"/>
    <col min="258" max="258" width="13.7265625" style="53" customWidth="1"/>
    <col min="259" max="259" width="14.453125" style="53" customWidth="1"/>
    <col min="260" max="260" width="19.81640625" style="53" customWidth="1"/>
    <col min="261" max="261" width="17.453125" style="53" customWidth="1"/>
    <col min="262" max="263" width="17.26953125" style="53" customWidth="1"/>
    <col min="264" max="264" width="19.453125" style="53" customWidth="1"/>
    <col min="265" max="513" width="9.1796875" style="53"/>
    <col min="514" max="514" width="13.7265625" style="53" customWidth="1"/>
    <col min="515" max="515" width="14.453125" style="53" customWidth="1"/>
    <col min="516" max="516" width="19.81640625" style="53" customWidth="1"/>
    <col min="517" max="517" width="17.453125" style="53" customWidth="1"/>
    <col min="518" max="519" width="17.26953125" style="53" customWidth="1"/>
    <col min="520" max="520" width="19.453125" style="53" customWidth="1"/>
    <col min="521" max="769" width="9.1796875" style="53"/>
    <col min="770" max="770" width="13.7265625" style="53" customWidth="1"/>
    <col min="771" max="771" width="14.453125" style="53" customWidth="1"/>
    <col min="772" max="772" width="19.81640625" style="53" customWidth="1"/>
    <col min="773" max="773" width="17.453125" style="53" customWidth="1"/>
    <col min="774" max="775" width="17.26953125" style="53" customWidth="1"/>
    <col min="776" max="776" width="19.453125" style="53" customWidth="1"/>
    <col min="777" max="1025" width="9.1796875" style="53"/>
    <col min="1026" max="1026" width="13.7265625" style="53" customWidth="1"/>
    <col min="1027" max="1027" width="14.453125" style="53" customWidth="1"/>
    <col min="1028" max="1028" width="19.81640625" style="53" customWidth="1"/>
    <col min="1029" max="1029" width="17.453125" style="53" customWidth="1"/>
    <col min="1030" max="1031" width="17.26953125" style="53" customWidth="1"/>
    <col min="1032" max="1032" width="19.453125" style="53" customWidth="1"/>
    <col min="1033" max="1281" width="9.1796875" style="53"/>
    <col min="1282" max="1282" width="13.7265625" style="53" customWidth="1"/>
    <col min="1283" max="1283" width="14.453125" style="53" customWidth="1"/>
    <col min="1284" max="1284" width="19.81640625" style="53" customWidth="1"/>
    <col min="1285" max="1285" width="17.453125" style="53" customWidth="1"/>
    <col min="1286" max="1287" width="17.26953125" style="53" customWidth="1"/>
    <col min="1288" max="1288" width="19.453125" style="53" customWidth="1"/>
    <col min="1289" max="1537" width="9.1796875" style="53"/>
    <col min="1538" max="1538" width="13.7265625" style="53" customWidth="1"/>
    <col min="1539" max="1539" width="14.453125" style="53" customWidth="1"/>
    <col min="1540" max="1540" width="19.81640625" style="53" customWidth="1"/>
    <col min="1541" max="1541" width="17.453125" style="53" customWidth="1"/>
    <col min="1542" max="1543" width="17.26953125" style="53" customWidth="1"/>
    <col min="1544" max="1544" width="19.453125" style="53" customWidth="1"/>
    <col min="1545" max="1793" width="9.1796875" style="53"/>
    <col min="1794" max="1794" width="13.7265625" style="53" customWidth="1"/>
    <col min="1795" max="1795" width="14.453125" style="53" customWidth="1"/>
    <col min="1796" max="1796" width="19.81640625" style="53" customWidth="1"/>
    <col min="1797" max="1797" width="17.453125" style="53" customWidth="1"/>
    <col min="1798" max="1799" width="17.26953125" style="53" customWidth="1"/>
    <col min="1800" max="1800" width="19.453125" style="53" customWidth="1"/>
    <col min="1801" max="2049" width="9.1796875" style="53"/>
    <col min="2050" max="2050" width="13.7265625" style="53" customWidth="1"/>
    <col min="2051" max="2051" width="14.453125" style="53" customWidth="1"/>
    <col min="2052" max="2052" width="19.81640625" style="53" customWidth="1"/>
    <col min="2053" max="2053" width="17.453125" style="53" customWidth="1"/>
    <col min="2054" max="2055" width="17.26953125" style="53" customWidth="1"/>
    <col min="2056" max="2056" width="19.453125" style="53" customWidth="1"/>
    <col min="2057" max="2305" width="9.1796875" style="53"/>
    <col min="2306" max="2306" width="13.7265625" style="53" customWidth="1"/>
    <col min="2307" max="2307" width="14.453125" style="53" customWidth="1"/>
    <col min="2308" max="2308" width="19.81640625" style="53" customWidth="1"/>
    <col min="2309" max="2309" width="17.453125" style="53" customWidth="1"/>
    <col min="2310" max="2311" width="17.26953125" style="53" customWidth="1"/>
    <col min="2312" max="2312" width="19.453125" style="53" customWidth="1"/>
    <col min="2313" max="2561" width="9.1796875" style="53"/>
    <col min="2562" max="2562" width="13.7265625" style="53" customWidth="1"/>
    <col min="2563" max="2563" width="14.453125" style="53" customWidth="1"/>
    <col min="2564" max="2564" width="19.81640625" style="53" customWidth="1"/>
    <col min="2565" max="2565" width="17.453125" style="53" customWidth="1"/>
    <col min="2566" max="2567" width="17.26953125" style="53" customWidth="1"/>
    <col min="2568" max="2568" width="19.453125" style="53" customWidth="1"/>
    <col min="2569" max="2817" width="9.1796875" style="53"/>
    <col min="2818" max="2818" width="13.7265625" style="53" customWidth="1"/>
    <col min="2819" max="2819" width="14.453125" style="53" customWidth="1"/>
    <col min="2820" max="2820" width="19.81640625" style="53" customWidth="1"/>
    <col min="2821" max="2821" width="17.453125" style="53" customWidth="1"/>
    <col min="2822" max="2823" width="17.26953125" style="53" customWidth="1"/>
    <col min="2824" max="2824" width="19.453125" style="53" customWidth="1"/>
    <col min="2825" max="3073" width="9.1796875" style="53"/>
    <col min="3074" max="3074" width="13.7265625" style="53" customWidth="1"/>
    <col min="3075" max="3075" width="14.453125" style="53" customWidth="1"/>
    <col min="3076" max="3076" width="19.81640625" style="53" customWidth="1"/>
    <col min="3077" max="3077" width="17.453125" style="53" customWidth="1"/>
    <col min="3078" max="3079" width="17.26953125" style="53" customWidth="1"/>
    <col min="3080" max="3080" width="19.453125" style="53" customWidth="1"/>
    <col min="3081" max="3329" width="9.1796875" style="53"/>
    <col min="3330" max="3330" width="13.7265625" style="53" customWidth="1"/>
    <col min="3331" max="3331" width="14.453125" style="53" customWidth="1"/>
    <col min="3332" max="3332" width="19.81640625" style="53" customWidth="1"/>
    <col min="3333" max="3333" width="17.453125" style="53" customWidth="1"/>
    <col min="3334" max="3335" width="17.26953125" style="53" customWidth="1"/>
    <col min="3336" max="3336" width="19.453125" style="53" customWidth="1"/>
    <col min="3337" max="3585" width="9.1796875" style="53"/>
    <col min="3586" max="3586" width="13.7265625" style="53" customWidth="1"/>
    <col min="3587" max="3587" width="14.453125" style="53" customWidth="1"/>
    <col min="3588" max="3588" width="19.81640625" style="53" customWidth="1"/>
    <col min="3589" max="3589" width="17.453125" style="53" customWidth="1"/>
    <col min="3590" max="3591" width="17.26953125" style="53" customWidth="1"/>
    <col min="3592" max="3592" width="19.453125" style="53" customWidth="1"/>
    <col min="3593" max="3841" width="9.1796875" style="53"/>
    <col min="3842" max="3842" width="13.7265625" style="53" customWidth="1"/>
    <col min="3843" max="3843" width="14.453125" style="53" customWidth="1"/>
    <col min="3844" max="3844" width="19.81640625" style="53" customWidth="1"/>
    <col min="3845" max="3845" width="17.453125" style="53" customWidth="1"/>
    <col min="3846" max="3847" width="17.26953125" style="53" customWidth="1"/>
    <col min="3848" max="3848" width="19.453125" style="53" customWidth="1"/>
    <col min="3849" max="4097" width="9.1796875" style="53"/>
    <col min="4098" max="4098" width="13.7265625" style="53" customWidth="1"/>
    <col min="4099" max="4099" width="14.453125" style="53" customWidth="1"/>
    <col min="4100" max="4100" width="19.81640625" style="53" customWidth="1"/>
    <col min="4101" max="4101" width="17.453125" style="53" customWidth="1"/>
    <col min="4102" max="4103" width="17.26953125" style="53" customWidth="1"/>
    <col min="4104" max="4104" width="19.453125" style="53" customWidth="1"/>
    <col min="4105" max="4353" width="9.1796875" style="53"/>
    <col min="4354" max="4354" width="13.7265625" style="53" customWidth="1"/>
    <col min="4355" max="4355" width="14.453125" style="53" customWidth="1"/>
    <col min="4356" max="4356" width="19.81640625" style="53" customWidth="1"/>
    <col min="4357" max="4357" width="17.453125" style="53" customWidth="1"/>
    <col min="4358" max="4359" width="17.26953125" style="53" customWidth="1"/>
    <col min="4360" max="4360" width="19.453125" style="53" customWidth="1"/>
    <col min="4361" max="4609" width="9.1796875" style="53"/>
    <col min="4610" max="4610" width="13.7265625" style="53" customWidth="1"/>
    <col min="4611" max="4611" width="14.453125" style="53" customWidth="1"/>
    <col min="4612" max="4612" width="19.81640625" style="53" customWidth="1"/>
    <col min="4613" max="4613" width="17.453125" style="53" customWidth="1"/>
    <col min="4614" max="4615" width="17.26953125" style="53" customWidth="1"/>
    <col min="4616" max="4616" width="19.453125" style="53" customWidth="1"/>
    <col min="4617" max="4865" width="9.1796875" style="53"/>
    <col min="4866" max="4866" width="13.7265625" style="53" customWidth="1"/>
    <col min="4867" max="4867" width="14.453125" style="53" customWidth="1"/>
    <col min="4868" max="4868" width="19.81640625" style="53" customWidth="1"/>
    <col min="4869" max="4869" width="17.453125" style="53" customWidth="1"/>
    <col min="4870" max="4871" width="17.26953125" style="53" customWidth="1"/>
    <col min="4872" max="4872" width="19.453125" style="53" customWidth="1"/>
    <col min="4873" max="5121" width="9.1796875" style="53"/>
    <col min="5122" max="5122" width="13.7265625" style="53" customWidth="1"/>
    <col min="5123" max="5123" width="14.453125" style="53" customWidth="1"/>
    <col min="5124" max="5124" width="19.81640625" style="53" customWidth="1"/>
    <col min="5125" max="5125" width="17.453125" style="53" customWidth="1"/>
    <col min="5126" max="5127" width="17.26953125" style="53" customWidth="1"/>
    <col min="5128" max="5128" width="19.453125" style="53" customWidth="1"/>
    <col min="5129" max="5377" width="9.1796875" style="53"/>
    <col min="5378" max="5378" width="13.7265625" style="53" customWidth="1"/>
    <col min="5379" max="5379" width="14.453125" style="53" customWidth="1"/>
    <col min="5380" max="5380" width="19.81640625" style="53" customWidth="1"/>
    <col min="5381" max="5381" width="17.453125" style="53" customWidth="1"/>
    <col min="5382" max="5383" width="17.26953125" style="53" customWidth="1"/>
    <col min="5384" max="5384" width="19.453125" style="53" customWidth="1"/>
    <col min="5385" max="5633" width="9.1796875" style="53"/>
    <col min="5634" max="5634" width="13.7265625" style="53" customWidth="1"/>
    <col min="5635" max="5635" width="14.453125" style="53" customWidth="1"/>
    <col min="5636" max="5636" width="19.81640625" style="53" customWidth="1"/>
    <col min="5637" max="5637" width="17.453125" style="53" customWidth="1"/>
    <col min="5638" max="5639" width="17.26953125" style="53" customWidth="1"/>
    <col min="5640" max="5640" width="19.453125" style="53" customWidth="1"/>
    <col min="5641" max="5889" width="9.1796875" style="53"/>
    <col min="5890" max="5890" width="13.7265625" style="53" customWidth="1"/>
    <col min="5891" max="5891" width="14.453125" style="53" customWidth="1"/>
    <col min="5892" max="5892" width="19.81640625" style="53" customWidth="1"/>
    <col min="5893" max="5893" width="17.453125" style="53" customWidth="1"/>
    <col min="5894" max="5895" width="17.26953125" style="53" customWidth="1"/>
    <col min="5896" max="5896" width="19.453125" style="53" customWidth="1"/>
    <col min="5897" max="6145" width="9.1796875" style="53"/>
    <col min="6146" max="6146" width="13.7265625" style="53" customWidth="1"/>
    <col min="6147" max="6147" width="14.453125" style="53" customWidth="1"/>
    <col min="6148" max="6148" width="19.81640625" style="53" customWidth="1"/>
    <col min="6149" max="6149" width="17.453125" style="53" customWidth="1"/>
    <col min="6150" max="6151" width="17.26953125" style="53" customWidth="1"/>
    <col min="6152" max="6152" width="19.453125" style="53" customWidth="1"/>
    <col min="6153" max="6401" width="9.1796875" style="53"/>
    <col min="6402" max="6402" width="13.7265625" style="53" customWidth="1"/>
    <col min="6403" max="6403" width="14.453125" style="53" customWidth="1"/>
    <col min="6404" max="6404" width="19.81640625" style="53" customWidth="1"/>
    <col min="6405" max="6405" width="17.453125" style="53" customWidth="1"/>
    <col min="6406" max="6407" width="17.26953125" style="53" customWidth="1"/>
    <col min="6408" max="6408" width="19.453125" style="53" customWidth="1"/>
    <col min="6409" max="6657" width="9.1796875" style="53"/>
    <col min="6658" max="6658" width="13.7265625" style="53" customWidth="1"/>
    <col min="6659" max="6659" width="14.453125" style="53" customWidth="1"/>
    <col min="6660" max="6660" width="19.81640625" style="53" customWidth="1"/>
    <col min="6661" max="6661" width="17.453125" style="53" customWidth="1"/>
    <col min="6662" max="6663" width="17.26953125" style="53" customWidth="1"/>
    <col min="6664" max="6664" width="19.453125" style="53" customWidth="1"/>
    <col min="6665" max="6913" width="9.1796875" style="53"/>
    <col min="6914" max="6914" width="13.7265625" style="53" customWidth="1"/>
    <col min="6915" max="6915" width="14.453125" style="53" customWidth="1"/>
    <col min="6916" max="6916" width="19.81640625" style="53" customWidth="1"/>
    <col min="6917" max="6917" width="17.453125" style="53" customWidth="1"/>
    <col min="6918" max="6919" width="17.26953125" style="53" customWidth="1"/>
    <col min="6920" max="6920" width="19.453125" style="53" customWidth="1"/>
    <col min="6921" max="7169" width="9.1796875" style="53"/>
    <col min="7170" max="7170" width="13.7265625" style="53" customWidth="1"/>
    <col min="7171" max="7171" width="14.453125" style="53" customWidth="1"/>
    <col min="7172" max="7172" width="19.81640625" style="53" customWidth="1"/>
    <col min="7173" max="7173" width="17.453125" style="53" customWidth="1"/>
    <col min="7174" max="7175" width="17.26953125" style="53" customWidth="1"/>
    <col min="7176" max="7176" width="19.453125" style="53" customWidth="1"/>
    <col min="7177" max="7425" width="9.1796875" style="53"/>
    <col min="7426" max="7426" width="13.7265625" style="53" customWidth="1"/>
    <col min="7427" max="7427" width="14.453125" style="53" customWidth="1"/>
    <col min="7428" max="7428" width="19.81640625" style="53" customWidth="1"/>
    <col min="7429" max="7429" width="17.453125" style="53" customWidth="1"/>
    <col min="7430" max="7431" width="17.26953125" style="53" customWidth="1"/>
    <col min="7432" max="7432" width="19.453125" style="53" customWidth="1"/>
    <col min="7433" max="7681" width="9.1796875" style="53"/>
    <col min="7682" max="7682" width="13.7265625" style="53" customWidth="1"/>
    <col min="7683" max="7683" width="14.453125" style="53" customWidth="1"/>
    <col min="7684" max="7684" width="19.81640625" style="53" customWidth="1"/>
    <col min="7685" max="7685" width="17.453125" style="53" customWidth="1"/>
    <col min="7686" max="7687" width="17.26953125" style="53" customWidth="1"/>
    <col min="7688" max="7688" width="19.453125" style="53" customWidth="1"/>
    <col min="7689" max="7937" width="9.1796875" style="53"/>
    <col min="7938" max="7938" width="13.7265625" style="53" customWidth="1"/>
    <col min="7939" max="7939" width="14.453125" style="53" customWidth="1"/>
    <col min="7940" max="7940" width="19.81640625" style="53" customWidth="1"/>
    <col min="7941" max="7941" width="17.453125" style="53" customWidth="1"/>
    <col min="7942" max="7943" width="17.26953125" style="53" customWidth="1"/>
    <col min="7944" max="7944" width="19.453125" style="53" customWidth="1"/>
    <col min="7945" max="8193" width="9.1796875" style="53"/>
    <col min="8194" max="8194" width="13.7265625" style="53" customWidth="1"/>
    <col min="8195" max="8195" width="14.453125" style="53" customWidth="1"/>
    <col min="8196" max="8196" width="19.81640625" style="53" customWidth="1"/>
    <col min="8197" max="8197" width="17.453125" style="53" customWidth="1"/>
    <col min="8198" max="8199" width="17.26953125" style="53" customWidth="1"/>
    <col min="8200" max="8200" width="19.453125" style="53" customWidth="1"/>
    <col min="8201" max="8449" width="9.1796875" style="53"/>
    <col min="8450" max="8450" width="13.7265625" style="53" customWidth="1"/>
    <col min="8451" max="8451" width="14.453125" style="53" customWidth="1"/>
    <col min="8452" max="8452" width="19.81640625" style="53" customWidth="1"/>
    <col min="8453" max="8453" width="17.453125" style="53" customWidth="1"/>
    <col min="8454" max="8455" width="17.26953125" style="53" customWidth="1"/>
    <col min="8456" max="8456" width="19.453125" style="53" customWidth="1"/>
    <col min="8457" max="8705" width="9.1796875" style="53"/>
    <col min="8706" max="8706" width="13.7265625" style="53" customWidth="1"/>
    <col min="8707" max="8707" width="14.453125" style="53" customWidth="1"/>
    <col min="8708" max="8708" width="19.81640625" style="53" customWidth="1"/>
    <col min="8709" max="8709" width="17.453125" style="53" customWidth="1"/>
    <col min="8710" max="8711" width="17.26953125" style="53" customWidth="1"/>
    <col min="8712" max="8712" width="19.453125" style="53" customWidth="1"/>
    <col min="8713" max="8961" width="9.1796875" style="53"/>
    <col min="8962" max="8962" width="13.7265625" style="53" customWidth="1"/>
    <col min="8963" max="8963" width="14.453125" style="53" customWidth="1"/>
    <col min="8964" max="8964" width="19.81640625" style="53" customWidth="1"/>
    <col min="8965" max="8965" width="17.453125" style="53" customWidth="1"/>
    <col min="8966" max="8967" width="17.26953125" style="53" customWidth="1"/>
    <col min="8968" max="8968" width="19.453125" style="53" customWidth="1"/>
    <col min="8969" max="9217" width="9.1796875" style="53"/>
    <col min="9218" max="9218" width="13.7265625" style="53" customWidth="1"/>
    <col min="9219" max="9219" width="14.453125" style="53" customWidth="1"/>
    <col min="9220" max="9220" width="19.81640625" style="53" customWidth="1"/>
    <col min="9221" max="9221" width="17.453125" style="53" customWidth="1"/>
    <col min="9222" max="9223" width="17.26953125" style="53" customWidth="1"/>
    <col min="9224" max="9224" width="19.453125" style="53" customWidth="1"/>
    <col min="9225" max="9473" width="9.1796875" style="53"/>
    <col min="9474" max="9474" width="13.7265625" style="53" customWidth="1"/>
    <col min="9475" max="9475" width="14.453125" style="53" customWidth="1"/>
    <col min="9476" max="9476" width="19.81640625" style="53" customWidth="1"/>
    <col min="9477" max="9477" width="17.453125" style="53" customWidth="1"/>
    <col min="9478" max="9479" width="17.26953125" style="53" customWidth="1"/>
    <col min="9480" max="9480" width="19.453125" style="53" customWidth="1"/>
    <col min="9481" max="9729" width="9.1796875" style="53"/>
    <col min="9730" max="9730" width="13.7265625" style="53" customWidth="1"/>
    <col min="9731" max="9731" width="14.453125" style="53" customWidth="1"/>
    <col min="9732" max="9732" width="19.81640625" style="53" customWidth="1"/>
    <col min="9733" max="9733" width="17.453125" style="53" customWidth="1"/>
    <col min="9734" max="9735" width="17.26953125" style="53" customWidth="1"/>
    <col min="9736" max="9736" width="19.453125" style="53" customWidth="1"/>
    <col min="9737" max="9985" width="9.1796875" style="53"/>
    <col min="9986" max="9986" width="13.7265625" style="53" customWidth="1"/>
    <col min="9987" max="9987" width="14.453125" style="53" customWidth="1"/>
    <col min="9988" max="9988" width="19.81640625" style="53" customWidth="1"/>
    <col min="9989" max="9989" width="17.453125" style="53" customWidth="1"/>
    <col min="9990" max="9991" width="17.26953125" style="53" customWidth="1"/>
    <col min="9992" max="9992" width="19.453125" style="53" customWidth="1"/>
    <col min="9993" max="10241" width="9.1796875" style="53"/>
    <col min="10242" max="10242" width="13.7265625" style="53" customWidth="1"/>
    <col min="10243" max="10243" width="14.453125" style="53" customWidth="1"/>
    <col min="10244" max="10244" width="19.81640625" style="53" customWidth="1"/>
    <col min="10245" max="10245" width="17.453125" style="53" customWidth="1"/>
    <col min="10246" max="10247" width="17.26953125" style="53" customWidth="1"/>
    <col min="10248" max="10248" width="19.453125" style="53" customWidth="1"/>
    <col min="10249" max="10497" width="9.1796875" style="53"/>
    <col min="10498" max="10498" width="13.7265625" style="53" customWidth="1"/>
    <col min="10499" max="10499" width="14.453125" style="53" customWidth="1"/>
    <col min="10500" max="10500" width="19.81640625" style="53" customWidth="1"/>
    <col min="10501" max="10501" width="17.453125" style="53" customWidth="1"/>
    <col min="10502" max="10503" width="17.26953125" style="53" customWidth="1"/>
    <col min="10504" max="10504" width="19.453125" style="53" customWidth="1"/>
    <col min="10505" max="10753" width="9.1796875" style="53"/>
    <col min="10754" max="10754" width="13.7265625" style="53" customWidth="1"/>
    <col min="10755" max="10755" width="14.453125" style="53" customWidth="1"/>
    <col min="10756" max="10756" width="19.81640625" style="53" customWidth="1"/>
    <col min="10757" max="10757" width="17.453125" style="53" customWidth="1"/>
    <col min="10758" max="10759" width="17.26953125" style="53" customWidth="1"/>
    <col min="10760" max="10760" width="19.453125" style="53" customWidth="1"/>
    <col min="10761" max="11009" width="9.1796875" style="53"/>
    <col min="11010" max="11010" width="13.7265625" style="53" customWidth="1"/>
    <col min="11011" max="11011" width="14.453125" style="53" customWidth="1"/>
    <col min="11012" max="11012" width="19.81640625" style="53" customWidth="1"/>
    <col min="11013" max="11013" width="17.453125" style="53" customWidth="1"/>
    <col min="11014" max="11015" width="17.26953125" style="53" customWidth="1"/>
    <col min="11016" max="11016" width="19.453125" style="53" customWidth="1"/>
    <col min="11017" max="11265" width="9.1796875" style="53"/>
    <col min="11266" max="11266" width="13.7265625" style="53" customWidth="1"/>
    <col min="11267" max="11267" width="14.453125" style="53" customWidth="1"/>
    <col min="11268" max="11268" width="19.81640625" style="53" customWidth="1"/>
    <col min="11269" max="11269" width="17.453125" style="53" customWidth="1"/>
    <col min="11270" max="11271" width="17.26953125" style="53" customWidth="1"/>
    <col min="11272" max="11272" width="19.453125" style="53" customWidth="1"/>
    <col min="11273" max="11521" width="9.1796875" style="53"/>
    <col min="11522" max="11522" width="13.7265625" style="53" customWidth="1"/>
    <col min="11523" max="11523" width="14.453125" style="53" customWidth="1"/>
    <col min="11524" max="11524" width="19.81640625" style="53" customWidth="1"/>
    <col min="11525" max="11525" width="17.453125" style="53" customWidth="1"/>
    <col min="11526" max="11527" width="17.26953125" style="53" customWidth="1"/>
    <col min="11528" max="11528" width="19.453125" style="53" customWidth="1"/>
    <col min="11529" max="11777" width="9.1796875" style="53"/>
    <col min="11778" max="11778" width="13.7265625" style="53" customWidth="1"/>
    <col min="11779" max="11779" width="14.453125" style="53" customWidth="1"/>
    <col min="11780" max="11780" width="19.81640625" style="53" customWidth="1"/>
    <col min="11781" max="11781" width="17.453125" style="53" customWidth="1"/>
    <col min="11782" max="11783" width="17.26953125" style="53" customWidth="1"/>
    <col min="11784" max="11784" width="19.453125" style="53" customWidth="1"/>
    <col min="11785" max="12033" width="9.1796875" style="53"/>
    <col min="12034" max="12034" width="13.7265625" style="53" customWidth="1"/>
    <col min="12035" max="12035" width="14.453125" style="53" customWidth="1"/>
    <col min="12036" max="12036" width="19.81640625" style="53" customWidth="1"/>
    <col min="12037" max="12037" width="17.453125" style="53" customWidth="1"/>
    <col min="12038" max="12039" width="17.26953125" style="53" customWidth="1"/>
    <col min="12040" max="12040" width="19.453125" style="53" customWidth="1"/>
    <col min="12041" max="12289" width="9.1796875" style="53"/>
    <col min="12290" max="12290" width="13.7265625" style="53" customWidth="1"/>
    <col min="12291" max="12291" width="14.453125" style="53" customWidth="1"/>
    <col min="12292" max="12292" width="19.81640625" style="53" customWidth="1"/>
    <col min="12293" max="12293" width="17.453125" style="53" customWidth="1"/>
    <col min="12294" max="12295" width="17.26953125" style="53" customWidth="1"/>
    <col min="12296" max="12296" width="19.453125" style="53" customWidth="1"/>
    <col min="12297" max="12545" width="9.1796875" style="53"/>
    <col min="12546" max="12546" width="13.7265625" style="53" customWidth="1"/>
    <col min="12547" max="12547" width="14.453125" style="53" customWidth="1"/>
    <col min="12548" max="12548" width="19.81640625" style="53" customWidth="1"/>
    <col min="12549" max="12549" width="17.453125" style="53" customWidth="1"/>
    <col min="12550" max="12551" width="17.26953125" style="53" customWidth="1"/>
    <col min="12552" max="12552" width="19.453125" style="53" customWidth="1"/>
    <col min="12553" max="12801" width="9.1796875" style="53"/>
    <col min="12802" max="12802" width="13.7265625" style="53" customWidth="1"/>
    <col min="12803" max="12803" width="14.453125" style="53" customWidth="1"/>
    <col min="12804" max="12804" width="19.81640625" style="53" customWidth="1"/>
    <col min="12805" max="12805" width="17.453125" style="53" customWidth="1"/>
    <col min="12806" max="12807" width="17.26953125" style="53" customWidth="1"/>
    <col min="12808" max="12808" width="19.453125" style="53" customWidth="1"/>
    <col min="12809" max="13057" width="9.1796875" style="53"/>
    <col min="13058" max="13058" width="13.7265625" style="53" customWidth="1"/>
    <col min="13059" max="13059" width="14.453125" style="53" customWidth="1"/>
    <col min="13060" max="13060" width="19.81640625" style="53" customWidth="1"/>
    <col min="13061" max="13061" width="17.453125" style="53" customWidth="1"/>
    <col min="13062" max="13063" width="17.26953125" style="53" customWidth="1"/>
    <col min="13064" max="13064" width="19.453125" style="53" customWidth="1"/>
    <col min="13065" max="13313" width="9.1796875" style="53"/>
    <col min="13314" max="13314" width="13.7265625" style="53" customWidth="1"/>
    <col min="13315" max="13315" width="14.453125" style="53" customWidth="1"/>
    <col min="13316" max="13316" width="19.81640625" style="53" customWidth="1"/>
    <col min="13317" max="13317" width="17.453125" style="53" customWidth="1"/>
    <col min="13318" max="13319" width="17.26953125" style="53" customWidth="1"/>
    <col min="13320" max="13320" width="19.453125" style="53" customWidth="1"/>
    <col min="13321" max="13569" width="9.1796875" style="53"/>
    <col min="13570" max="13570" width="13.7265625" style="53" customWidth="1"/>
    <col min="13571" max="13571" width="14.453125" style="53" customWidth="1"/>
    <col min="13572" max="13572" width="19.81640625" style="53" customWidth="1"/>
    <col min="13573" max="13573" width="17.453125" style="53" customWidth="1"/>
    <col min="13574" max="13575" width="17.26953125" style="53" customWidth="1"/>
    <col min="13576" max="13576" width="19.453125" style="53" customWidth="1"/>
    <col min="13577" max="13825" width="9.1796875" style="53"/>
    <col min="13826" max="13826" width="13.7265625" style="53" customWidth="1"/>
    <col min="13827" max="13827" width="14.453125" style="53" customWidth="1"/>
    <col min="13828" max="13828" width="19.81640625" style="53" customWidth="1"/>
    <col min="13829" max="13829" width="17.453125" style="53" customWidth="1"/>
    <col min="13830" max="13831" width="17.26953125" style="53" customWidth="1"/>
    <col min="13832" max="13832" width="19.453125" style="53" customWidth="1"/>
    <col min="13833" max="14081" width="9.1796875" style="53"/>
    <col min="14082" max="14082" width="13.7265625" style="53" customWidth="1"/>
    <col min="14083" max="14083" width="14.453125" style="53" customWidth="1"/>
    <col min="14084" max="14084" width="19.81640625" style="53" customWidth="1"/>
    <col min="14085" max="14085" width="17.453125" style="53" customWidth="1"/>
    <col min="14086" max="14087" width="17.26953125" style="53" customWidth="1"/>
    <col min="14088" max="14088" width="19.453125" style="53" customWidth="1"/>
    <col min="14089" max="14337" width="9.1796875" style="53"/>
    <col min="14338" max="14338" width="13.7265625" style="53" customWidth="1"/>
    <col min="14339" max="14339" width="14.453125" style="53" customWidth="1"/>
    <col min="14340" max="14340" width="19.81640625" style="53" customWidth="1"/>
    <col min="14341" max="14341" width="17.453125" style="53" customWidth="1"/>
    <col min="14342" max="14343" width="17.26953125" style="53" customWidth="1"/>
    <col min="14344" max="14344" width="19.453125" style="53" customWidth="1"/>
    <col min="14345" max="14593" width="9.1796875" style="53"/>
    <col min="14594" max="14594" width="13.7265625" style="53" customWidth="1"/>
    <col min="14595" max="14595" width="14.453125" style="53" customWidth="1"/>
    <col min="14596" max="14596" width="19.81640625" style="53" customWidth="1"/>
    <col min="14597" max="14597" width="17.453125" style="53" customWidth="1"/>
    <col min="14598" max="14599" width="17.26953125" style="53" customWidth="1"/>
    <col min="14600" max="14600" width="19.453125" style="53" customWidth="1"/>
    <col min="14601" max="14849" width="9.1796875" style="53"/>
    <col min="14850" max="14850" width="13.7265625" style="53" customWidth="1"/>
    <col min="14851" max="14851" width="14.453125" style="53" customWidth="1"/>
    <col min="14852" max="14852" width="19.81640625" style="53" customWidth="1"/>
    <col min="14853" max="14853" width="17.453125" style="53" customWidth="1"/>
    <col min="14854" max="14855" width="17.26953125" style="53" customWidth="1"/>
    <col min="14856" max="14856" width="19.453125" style="53" customWidth="1"/>
    <col min="14857" max="15105" width="9.1796875" style="53"/>
    <col min="15106" max="15106" width="13.7265625" style="53" customWidth="1"/>
    <col min="15107" max="15107" width="14.453125" style="53" customWidth="1"/>
    <col min="15108" max="15108" width="19.81640625" style="53" customWidth="1"/>
    <col min="15109" max="15109" width="17.453125" style="53" customWidth="1"/>
    <col min="15110" max="15111" width="17.26953125" style="53" customWidth="1"/>
    <col min="15112" max="15112" width="19.453125" style="53" customWidth="1"/>
    <col min="15113" max="15361" width="9.1796875" style="53"/>
    <col min="15362" max="15362" width="13.7265625" style="53" customWidth="1"/>
    <col min="15363" max="15363" width="14.453125" style="53" customWidth="1"/>
    <col min="15364" max="15364" width="19.81640625" style="53" customWidth="1"/>
    <col min="15365" max="15365" width="17.453125" style="53" customWidth="1"/>
    <col min="15366" max="15367" width="17.26953125" style="53" customWidth="1"/>
    <col min="15368" max="15368" width="19.453125" style="53" customWidth="1"/>
    <col min="15369" max="15617" width="9.1796875" style="53"/>
    <col min="15618" max="15618" width="13.7265625" style="53" customWidth="1"/>
    <col min="15619" max="15619" width="14.453125" style="53" customWidth="1"/>
    <col min="15620" max="15620" width="19.81640625" style="53" customWidth="1"/>
    <col min="15621" max="15621" width="17.453125" style="53" customWidth="1"/>
    <col min="15622" max="15623" width="17.26953125" style="53" customWidth="1"/>
    <col min="15624" max="15624" width="19.453125" style="53" customWidth="1"/>
    <col min="15625" max="15873" width="9.1796875" style="53"/>
    <col min="15874" max="15874" width="13.7265625" style="53" customWidth="1"/>
    <col min="15875" max="15875" width="14.453125" style="53" customWidth="1"/>
    <col min="15876" max="15876" width="19.81640625" style="53" customWidth="1"/>
    <col min="15877" max="15877" width="17.453125" style="53" customWidth="1"/>
    <col min="15878" max="15879" width="17.26953125" style="53" customWidth="1"/>
    <col min="15880" max="15880" width="19.453125" style="53" customWidth="1"/>
    <col min="15881" max="16129" width="9.1796875" style="53"/>
    <col min="16130" max="16130" width="13.7265625" style="53" customWidth="1"/>
    <col min="16131" max="16131" width="14.453125" style="53" customWidth="1"/>
    <col min="16132" max="16132" width="19.81640625" style="53" customWidth="1"/>
    <col min="16133" max="16133" width="17.453125" style="53" customWidth="1"/>
    <col min="16134" max="16135" width="17.26953125" style="53" customWidth="1"/>
    <col min="16136" max="16136" width="19.453125" style="53" customWidth="1"/>
    <col min="16137" max="16384" width="9.1796875" style="53"/>
  </cols>
  <sheetData>
    <row r="1" spans="1:11" ht="40.5" customHeight="1" x14ac:dyDescent="0.35">
      <c r="A1" s="312" t="s">
        <v>26</v>
      </c>
      <c r="B1" s="312"/>
      <c r="C1" s="312"/>
      <c r="D1" s="312"/>
      <c r="E1" s="312"/>
      <c r="F1" s="312"/>
      <c r="G1" s="312"/>
      <c r="H1" s="312"/>
      <c r="I1" s="312"/>
      <c r="J1" s="312"/>
    </row>
    <row r="2" spans="1:11" ht="27" customHeight="1" x14ac:dyDescent="0.35">
      <c r="A2" s="51"/>
      <c r="B2" s="161"/>
      <c r="C2" s="161"/>
      <c r="D2" s="161"/>
      <c r="E2" s="140"/>
      <c r="F2" s="161"/>
      <c r="G2" s="161"/>
      <c r="H2" s="284" t="s">
        <v>71</v>
      </c>
      <c r="I2" s="284"/>
      <c r="J2" s="284"/>
      <c r="K2" s="225"/>
    </row>
    <row r="3" spans="1:11" ht="49.5" customHeight="1" x14ac:dyDescent="0.35">
      <c r="A3" s="265" t="s">
        <v>25</v>
      </c>
      <c r="B3" s="266" t="s">
        <v>4</v>
      </c>
      <c r="C3" s="269" t="s">
        <v>69</v>
      </c>
      <c r="D3" s="270"/>
      <c r="E3" s="271"/>
      <c r="F3" s="269" t="s">
        <v>55</v>
      </c>
      <c r="G3" s="270"/>
      <c r="H3" s="271"/>
      <c r="I3" s="313" t="s">
        <v>108</v>
      </c>
      <c r="J3" s="286" t="s">
        <v>78</v>
      </c>
      <c r="K3" s="227"/>
    </row>
    <row r="4" spans="1:11" ht="51.75" customHeight="1" x14ac:dyDescent="0.35">
      <c r="A4" s="265"/>
      <c r="B4" s="266"/>
      <c r="C4" s="157" t="s">
        <v>5</v>
      </c>
      <c r="D4" s="38" t="s">
        <v>16</v>
      </c>
      <c r="E4" s="173" t="s">
        <v>44</v>
      </c>
      <c r="F4" s="157" t="s">
        <v>5</v>
      </c>
      <c r="G4" s="38" t="s">
        <v>16</v>
      </c>
      <c r="H4" s="173" t="s">
        <v>1</v>
      </c>
      <c r="I4" s="314"/>
      <c r="J4" s="290"/>
      <c r="K4" s="228"/>
    </row>
    <row r="5" spans="1:11" ht="33" x14ac:dyDescent="0.35">
      <c r="A5" s="72">
        <v>1</v>
      </c>
      <c r="B5" s="72" t="s">
        <v>47</v>
      </c>
      <c r="C5" s="56"/>
      <c r="D5" s="56">
        <v>40</v>
      </c>
      <c r="E5" s="104">
        <v>281.04221899999999</v>
      </c>
      <c r="F5" s="56"/>
      <c r="G5" s="56" t="s">
        <v>72</v>
      </c>
      <c r="H5" s="104">
        <f>E5+E5*20%</f>
        <v>337.25066279999999</v>
      </c>
      <c r="I5" s="181">
        <f>H5-E5</f>
        <v>56.208443799999998</v>
      </c>
      <c r="J5" s="56" t="s">
        <v>88</v>
      </c>
      <c r="K5" s="220"/>
    </row>
    <row r="6" spans="1:11" x14ac:dyDescent="0.35">
      <c r="A6" s="72">
        <v>2</v>
      </c>
      <c r="B6" s="72" t="s">
        <v>48</v>
      </c>
      <c r="C6" s="56"/>
      <c r="D6" s="56">
        <v>15</v>
      </c>
      <c r="E6" s="104">
        <v>133.08225999999999</v>
      </c>
      <c r="F6" s="56"/>
      <c r="G6" s="56">
        <v>15</v>
      </c>
      <c r="H6" s="104">
        <f>(E6*105%)</f>
        <v>139.73637299999999</v>
      </c>
      <c r="I6" s="181">
        <f t="shared" ref="I6:I10" si="0">H6-E6</f>
        <v>6.6541129999999953</v>
      </c>
      <c r="J6" s="56" t="s">
        <v>89</v>
      </c>
      <c r="K6" s="225"/>
    </row>
    <row r="7" spans="1:11" x14ac:dyDescent="0.35">
      <c r="A7" s="72">
        <v>3</v>
      </c>
      <c r="B7" s="72" t="s">
        <v>49</v>
      </c>
      <c r="C7" s="56"/>
      <c r="D7" s="56">
        <v>5</v>
      </c>
      <c r="E7" s="104">
        <v>290.12559199999998</v>
      </c>
      <c r="F7" s="56"/>
      <c r="G7" s="56">
        <v>5</v>
      </c>
      <c r="H7" s="104">
        <f>(E7*129%)</f>
        <v>374.26201368</v>
      </c>
      <c r="I7" s="181">
        <f t="shared" si="0"/>
        <v>84.136421680000012</v>
      </c>
      <c r="J7" s="56" t="s">
        <v>90</v>
      </c>
      <c r="K7" s="225"/>
    </row>
    <row r="8" spans="1:11" x14ac:dyDescent="0.35">
      <c r="A8" s="72">
        <v>4</v>
      </c>
      <c r="B8" s="72" t="s">
        <v>50</v>
      </c>
      <c r="C8" s="56"/>
      <c r="D8" s="56">
        <v>3</v>
      </c>
      <c r="E8" s="104">
        <v>300.13759199999998</v>
      </c>
      <c r="F8" s="56"/>
      <c r="G8" s="56">
        <v>3</v>
      </c>
      <c r="H8" s="104">
        <f>(E8*151%)</f>
        <v>453.20776391999999</v>
      </c>
      <c r="I8" s="181">
        <f t="shared" si="0"/>
        <v>153.07017192000001</v>
      </c>
      <c r="J8" s="56" t="s">
        <v>91</v>
      </c>
      <c r="K8" s="225"/>
    </row>
    <row r="9" spans="1:11" ht="49.5" x14ac:dyDescent="0.35">
      <c r="A9" s="72">
        <v>5</v>
      </c>
      <c r="B9" s="72" t="s">
        <v>66</v>
      </c>
      <c r="C9" s="56"/>
      <c r="D9" s="56"/>
      <c r="E9" s="104"/>
      <c r="F9" s="56">
        <v>43</v>
      </c>
      <c r="G9" s="56">
        <v>3</v>
      </c>
      <c r="H9" s="104">
        <f>F9*G9</f>
        <v>129</v>
      </c>
      <c r="I9" s="181">
        <f t="shared" si="0"/>
        <v>129</v>
      </c>
      <c r="J9" s="56" t="s">
        <v>92</v>
      </c>
      <c r="K9" s="225"/>
    </row>
    <row r="10" spans="1:11" ht="25.5" customHeight="1" x14ac:dyDescent="0.35">
      <c r="A10" s="72">
        <v>6</v>
      </c>
      <c r="B10" s="72" t="s">
        <v>82</v>
      </c>
      <c r="C10" s="56"/>
      <c r="D10" s="56"/>
      <c r="E10" s="104"/>
      <c r="F10" s="56">
        <v>165</v>
      </c>
      <c r="G10" s="56">
        <v>1</v>
      </c>
      <c r="H10" s="104">
        <f>F10*G10</f>
        <v>165</v>
      </c>
      <c r="I10" s="181">
        <f t="shared" si="0"/>
        <v>165</v>
      </c>
      <c r="J10" s="56"/>
      <c r="K10" s="225"/>
    </row>
    <row r="11" spans="1:11" ht="27" customHeight="1" x14ac:dyDescent="0.35">
      <c r="A11" s="40"/>
      <c r="B11" s="40" t="s">
        <v>2</v>
      </c>
      <c r="C11" s="76">
        <f>SUM(C5:C8)</f>
        <v>0</v>
      </c>
      <c r="D11" s="252"/>
      <c r="E11" s="253">
        <f>SUM(E5:E10)</f>
        <v>1004.387663</v>
      </c>
      <c r="F11" s="76">
        <f>SUM(F5:F8)</f>
        <v>0</v>
      </c>
      <c r="G11" s="76"/>
      <c r="H11" s="253">
        <f>SUM(H5:H10)</f>
        <v>1598.4568133999999</v>
      </c>
      <c r="I11" s="182">
        <f>H11-E11</f>
        <v>594.0691503999999</v>
      </c>
      <c r="J11" s="56"/>
      <c r="K11" s="35"/>
    </row>
    <row r="12" spans="1:11" ht="22" customHeight="1" x14ac:dyDescent="0.35">
      <c r="B12" s="311" t="s">
        <v>70</v>
      </c>
      <c r="C12" s="311"/>
      <c r="D12" s="311"/>
    </row>
    <row r="13" spans="1:11" s="219" customFormat="1" ht="22" customHeight="1" x14ac:dyDescent="0.35">
      <c r="B13" s="219" t="s">
        <v>104</v>
      </c>
      <c r="C13" s="256"/>
      <c r="E13" s="249"/>
      <c r="F13" s="256"/>
      <c r="H13" s="249"/>
      <c r="I13" s="257"/>
    </row>
  </sheetData>
  <mergeCells count="9">
    <mergeCell ref="B12:D12"/>
    <mergeCell ref="J3:J4"/>
    <mergeCell ref="A1:J1"/>
    <mergeCell ref="C3:E3"/>
    <mergeCell ref="F3:H3"/>
    <mergeCell ref="A3:A4"/>
    <mergeCell ref="B3:B4"/>
    <mergeCell ref="H2:J2"/>
    <mergeCell ref="I3:I4"/>
  </mergeCells>
  <phoneticPr fontId="27" type="noConversion"/>
  <pageMargins left="0.4513888888888889" right="0.25" top="0.25" bottom="0" header="0.25"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Phụ lục</vt:lpstr>
      <vt:lpstr>1. Trợ cấp ốm đau</vt:lpstr>
      <vt:lpstr>2. Hỗ trợ tiền ăn nằm Nội trú</vt:lpstr>
      <vt:lpstr>3. Điều dưỡng tại tỉnh</vt:lpstr>
      <vt:lpstr>4. Hỗ trợ KCB tại BV</vt:lpstr>
      <vt:lpstr>5Điều dưỡng tại nhà, ngoài tỉnh</vt:lpstr>
      <vt:lpstr>6. HT bệnh hiểm nghèo</vt:lpstr>
      <vt:lpstr>7. Thuốc, TP BVSK</vt:lpstr>
      <vt:lpstr>8. KSK định kỳ</vt:lpstr>
      <vt:lpstr>9. ĐT làm công tác BVSK</vt:lpstr>
      <vt:lpstr>'Phụ lục'!OLE_LINK1</vt:lpstr>
      <vt:lpstr>'1. Trợ cấp ốm đau'!Print_Area</vt:lpstr>
      <vt:lpstr>'9. ĐT làm công tác BVSK'!Print_Area</vt:lpstr>
      <vt:lpstr>'Phụ lục'!Print_Area</vt:lpstr>
      <vt:lpstr>'1. Trợ cấp ốm đau'!Print_Titles</vt:lpstr>
      <vt:lpstr>'2. Hỗ trợ tiền ăn nằm Nội trú'!Print_Titles</vt:lpstr>
      <vt:lpstr>'3. Điều dưỡng tại tỉnh'!Print_Titles</vt:lpstr>
      <vt:lpstr>'4. Hỗ trợ KCB tại BV'!Print_Titles</vt:lpstr>
      <vt:lpstr>'5Điều dưỡng tại nhà, ngoài tỉnh'!Print_Titles</vt:lpstr>
      <vt:lpstr>'6. HT bệnh hiểm nghèo'!Print_Titles</vt:lpstr>
      <vt:lpstr>'7. Thuốc, TP BVSK'!Print_Titles</vt:lpstr>
      <vt:lpstr>'9. ĐT làm công tác BVSK'!Print_Titles</vt:lpstr>
      <vt:lpstr>'Phụ lục'!Print_Titles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2025-12-25T05:12:35Z</dcterms:modified>
</cp:coreProperties>
</file>